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m koukej" sheetId="1" r:id="rId1"/>
    <sheet name="učitel" sheetId="2" r:id="rId2"/>
    <sheet name="šťour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1" l="1"/>
  <c r="K16" i="3" l="1"/>
  <c r="K15" i="3"/>
  <c r="K14" i="3"/>
  <c r="K13" i="3"/>
  <c r="K11" i="3"/>
  <c r="K10" i="3"/>
  <c r="K9" i="3"/>
  <c r="K7" i="3"/>
  <c r="F7" i="3" l="1"/>
  <c r="F9" i="3" s="1"/>
  <c r="D6" i="1"/>
  <c r="AW2" i="2"/>
  <c r="O2" i="2"/>
  <c r="H9" i="3" l="1"/>
  <c r="F10" i="3"/>
  <c r="H7" i="3"/>
  <c r="AR13" i="2"/>
  <c r="AU13" i="2" s="1"/>
  <c r="AV13" i="2" s="1"/>
  <c r="AX13" i="2" s="1"/>
  <c r="AR5" i="2"/>
  <c r="AU5" i="2" s="1"/>
  <c r="AV5" i="2" s="1"/>
  <c r="AX5" i="2" s="1"/>
  <c r="AR18" i="2"/>
  <c r="AU18" i="2" s="1"/>
  <c r="AV18" i="2" s="1"/>
  <c r="AX18" i="2" s="1"/>
  <c r="AR6" i="2"/>
  <c r="AU6" i="2" s="1"/>
  <c r="AV6" i="2" s="1"/>
  <c r="AX6" i="2" s="1"/>
  <c r="AR21" i="2"/>
  <c r="AU21" i="2" s="1"/>
  <c r="AV21" i="2" s="1"/>
  <c r="AX21" i="2" s="1"/>
  <c r="AR14" i="2"/>
  <c r="AU14" i="2" s="1"/>
  <c r="AV14" i="2" s="1"/>
  <c r="AX14" i="2" s="1"/>
  <c r="AR9" i="2"/>
  <c r="AU9" i="2" s="1"/>
  <c r="AV9" i="2" s="1"/>
  <c r="AX9" i="2" s="1"/>
  <c r="AR17" i="2"/>
  <c r="AU17" i="2" s="1"/>
  <c r="AV17" i="2" s="1"/>
  <c r="AX17" i="2" s="1"/>
  <c r="AR22" i="2"/>
  <c r="AU22" i="2" s="1"/>
  <c r="AV22" i="2" s="1"/>
  <c r="AX22" i="2" s="1"/>
  <c r="AR7" i="2"/>
  <c r="AR11" i="2"/>
  <c r="AU11" i="2" s="1"/>
  <c r="AV11" i="2" s="1"/>
  <c r="AX11" i="2" s="1"/>
  <c r="AR15" i="2"/>
  <c r="AU15" i="2" s="1"/>
  <c r="AV15" i="2" s="1"/>
  <c r="AX15" i="2" s="1"/>
  <c r="AR19" i="2"/>
  <c r="AU19" i="2" s="1"/>
  <c r="AV19" i="2" s="1"/>
  <c r="AX19" i="2" s="1"/>
  <c r="AR23" i="2"/>
  <c r="AU23" i="2" s="1"/>
  <c r="AV23" i="2" s="1"/>
  <c r="AX23" i="2" s="1"/>
  <c r="AR4" i="2"/>
  <c r="AU4" i="2" s="1"/>
  <c r="AV4" i="2" s="1"/>
  <c r="AX4" i="2" s="1"/>
  <c r="AR12" i="2"/>
  <c r="AU12" i="2" s="1"/>
  <c r="AV12" i="2" s="1"/>
  <c r="AX12" i="2" s="1"/>
  <c r="AR16" i="2"/>
  <c r="AU16" i="2" s="1"/>
  <c r="AV16" i="2" s="1"/>
  <c r="AX16" i="2" s="1"/>
  <c r="AR20" i="2"/>
  <c r="AU20" i="2" s="1"/>
  <c r="AV20" i="2" s="1"/>
  <c r="AX20" i="2" s="1"/>
  <c r="AU7" i="2" l="1"/>
  <c r="AV7" i="2" s="1"/>
  <c r="AX7" i="2" s="1"/>
  <c r="L5" i="1" s="1"/>
  <c r="AS7" i="2"/>
  <c r="AW15" i="2"/>
  <c r="AC7" i="1" s="1"/>
  <c r="AC9" i="1" s="1"/>
  <c r="AD9" i="1" s="1"/>
  <c r="AW20" i="2"/>
  <c r="AO7" i="1" s="1"/>
  <c r="AO9" i="1" s="1"/>
  <c r="AP9" i="1" s="1"/>
  <c r="AP5" i="1"/>
  <c r="AW23" i="2"/>
  <c r="AU7" i="1" s="1"/>
  <c r="AU9" i="1" s="1"/>
  <c r="AU10" i="1" s="1"/>
  <c r="AU11" i="1" s="1"/>
  <c r="AW9" i="2"/>
  <c r="P7" i="1" s="1"/>
  <c r="P9" i="1" s="1"/>
  <c r="Q9" i="1" s="1"/>
  <c r="AW6" i="2"/>
  <c r="I7" i="1" s="1"/>
  <c r="J7" i="1" s="1"/>
  <c r="AR10" i="2" s="1"/>
  <c r="AU10" i="2" s="1"/>
  <c r="AV10" i="2" s="1"/>
  <c r="AX10" i="2" s="1"/>
  <c r="J5" i="1"/>
  <c r="AR8" i="2" s="1"/>
  <c r="AU8" i="2" s="1"/>
  <c r="AV8" i="2" s="1"/>
  <c r="AX8" i="2" s="1"/>
  <c r="AX7" i="1"/>
  <c r="AX9" i="1" s="1"/>
  <c r="AW14" i="2"/>
  <c r="AA7" i="1" s="1"/>
  <c r="AA9" i="1" s="1"/>
  <c r="AB9" i="1" s="1"/>
  <c r="AW16" i="2"/>
  <c r="AF7" i="1" s="1"/>
  <c r="AG7" i="1" s="1"/>
  <c r="AG5" i="1"/>
  <c r="AW12" i="2"/>
  <c r="W7" i="1" s="1"/>
  <c r="W9" i="1" s="1"/>
  <c r="X9" i="1" s="1"/>
  <c r="AW19" i="2"/>
  <c r="AL7" i="1" s="1"/>
  <c r="AL9" i="1" s="1"/>
  <c r="AL10" i="1" s="1"/>
  <c r="AL11" i="1" s="1"/>
  <c r="AM5" i="1"/>
  <c r="AW18" i="2"/>
  <c r="AJ7" i="1" s="1"/>
  <c r="AW22" i="2"/>
  <c r="AS7" i="1" s="1"/>
  <c r="AS9" i="1" s="1"/>
  <c r="AT9" i="1" s="1"/>
  <c r="AT5" i="1"/>
  <c r="AW11" i="2"/>
  <c r="T7" i="1" s="1"/>
  <c r="T9" i="1" s="1"/>
  <c r="U9" i="1" s="1"/>
  <c r="U5" i="1"/>
  <c r="AW17" i="2"/>
  <c r="AH7" i="1" s="1"/>
  <c r="AH9" i="1" s="1"/>
  <c r="AI9" i="1" s="1"/>
  <c r="AW21" i="2"/>
  <c r="AQ7" i="1" s="1"/>
  <c r="AQ9" i="1" s="1"/>
  <c r="AR9" i="1" s="1"/>
  <c r="AR5" i="1"/>
  <c r="AW13" i="2"/>
  <c r="Y7" i="1" s="1"/>
  <c r="Z7" i="1" s="1"/>
  <c r="AW4" i="2"/>
  <c r="E7" i="1" s="1"/>
  <c r="E9" i="1" s="1"/>
  <c r="F9" i="1" s="1"/>
  <c r="AW5" i="2"/>
  <c r="G7" i="1" s="1"/>
  <c r="H7" i="1" s="1"/>
  <c r="H5" i="1"/>
  <c r="AS23" i="2"/>
  <c r="AD5" i="1"/>
  <c r="F11" i="3"/>
  <c r="H10" i="3"/>
  <c r="AS6" i="2"/>
  <c r="AS12" i="2"/>
  <c r="AS14" i="2"/>
  <c r="AS9" i="2"/>
  <c r="Q5" i="1"/>
  <c r="AS13" i="2"/>
  <c r="Z5" i="1"/>
  <c r="AS5" i="2"/>
  <c r="AB5" i="1"/>
  <c r="AS18" i="2"/>
  <c r="AK5" i="1"/>
  <c r="AS21" i="2"/>
  <c r="AS17" i="2"/>
  <c r="AI5" i="1"/>
  <c r="F5" i="1"/>
  <c r="D5" i="1" s="1"/>
  <c r="AS20" i="2"/>
  <c r="AS22" i="2"/>
  <c r="X5" i="1"/>
  <c r="AV5" i="1"/>
  <c r="AS19" i="2"/>
  <c r="AS4" i="2"/>
  <c r="AS15" i="2"/>
  <c r="AS11" i="2"/>
  <c r="AS16" i="2"/>
  <c r="AC10" i="1" l="1"/>
  <c r="AC11" i="1" s="1"/>
  <c r="P10" i="1"/>
  <c r="P11" i="1" s="1"/>
  <c r="P13" i="1" s="1"/>
  <c r="AD7" i="1"/>
  <c r="AW7" i="2"/>
  <c r="K7" i="1" s="1"/>
  <c r="L7" i="1" s="1"/>
  <c r="AA10" i="1"/>
  <c r="AB10" i="1" s="1"/>
  <c r="AP7" i="1"/>
  <c r="T10" i="1"/>
  <c r="U10" i="1" s="1"/>
  <c r="U7" i="1"/>
  <c r="AF9" i="1"/>
  <c r="AF10" i="1" s="1"/>
  <c r="AG10" i="1" s="1"/>
  <c r="Q7" i="1"/>
  <c r="AV10" i="1"/>
  <c r="AB7" i="1"/>
  <c r="AM9" i="1"/>
  <c r="AV7" i="1"/>
  <c r="F7" i="1"/>
  <c r="W10" i="1"/>
  <c r="X10" i="1" s="1"/>
  <c r="AS10" i="2"/>
  <c r="AV9" i="1"/>
  <c r="AH10" i="1"/>
  <c r="AH11" i="1" s="1"/>
  <c r="AI11" i="1" s="1"/>
  <c r="I9" i="1"/>
  <c r="J9" i="1" s="1"/>
  <c r="X7" i="1"/>
  <c r="E10" i="1"/>
  <c r="F10" i="1" s="1"/>
  <c r="AM10" i="1"/>
  <c r="AO10" i="1"/>
  <c r="AO11" i="1" s="1"/>
  <c r="AO13" i="1" s="1"/>
  <c r="AX10" i="1"/>
  <c r="AX11" i="1" s="1"/>
  <c r="AI7" i="1"/>
  <c r="AM7" i="1"/>
  <c r="AT7" i="1"/>
  <c r="AQ10" i="1"/>
  <c r="AQ11" i="1" s="1"/>
  <c r="AQ13" i="1" s="1"/>
  <c r="Y9" i="1"/>
  <c r="Z9" i="1" s="1"/>
  <c r="AR7" i="1"/>
  <c r="AS10" i="1"/>
  <c r="AS11" i="1" s="1"/>
  <c r="AT11" i="1" s="1"/>
  <c r="AW8" i="2"/>
  <c r="N7" i="1" s="1"/>
  <c r="O7" i="1" s="1"/>
  <c r="O5" i="1"/>
  <c r="G9" i="1"/>
  <c r="H9" i="1" s="1"/>
  <c r="AS8" i="2"/>
  <c r="AV11" i="1"/>
  <c r="AU13" i="1"/>
  <c r="AM11" i="1"/>
  <c r="AL13" i="1"/>
  <c r="AK7" i="1"/>
  <c r="AJ9" i="1"/>
  <c r="AW10" i="2"/>
  <c r="R7" i="1" s="1"/>
  <c r="S5" i="1"/>
  <c r="H11" i="3"/>
  <c r="F13" i="3"/>
  <c r="AD10" i="1"/>
  <c r="AD11" i="1"/>
  <c r="AC13" i="1"/>
  <c r="Q11" i="1" l="1"/>
  <c r="Q10" i="1"/>
  <c r="T11" i="1"/>
  <c r="U11" i="1" s="1"/>
  <c r="AA11" i="1"/>
  <c r="AB11" i="1" s="1"/>
  <c r="K9" i="1"/>
  <c r="AF11" i="1"/>
  <c r="AG11" i="1" s="1"/>
  <c r="AG9" i="1"/>
  <c r="E11" i="1"/>
  <c r="E13" i="1" s="1"/>
  <c r="E14" i="1" s="1"/>
  <c r="E15" i="1" s="1"/>
  <c r="E16" i="1" s="1"/>
  <c r="W11" i="1"/>
  <c r="X11" i="1" s="1"/>
  <c r="AR11" i="1"/>
  <c r="AH13" i="1"/>
  <c r="AI13" i="1" s="1"/>
  <c r="AR10" i="1"/>
  <c r="I10" i="1"/>
  <c r="I11" i="1" s="1"/>
  <c r="J11" i="1" s="1"/>
  <c r="N9" i="1"/>
  <c r="O9" i="1" s="1"/>
  <c r="AI10" i="1"/>
  <c r="AP11" i="1"/>
  <c r="AX13" i="1"/>
  <c r="AX14" i="1" s="1"/>
  <c r="AP10" i="1"/>
  <c r="Y10" i="1"/>
  <c r="Z10" i="1" s="1"/>
  <c r="AT10" i="1"/>
  <c r="AS13" i="1"/>
  <c r="AT13" i="1" s="1"/>
  <c r="G10" i="1"/>
  <c r="G11" i="1" s="1"/>
  <c r="G13" i="1" s="1"/>
  <c r="G14" i="1" s="1"/>
  <c r="AU14" i="1"/>
  <c r="AV13" i="1"/>
  <c r="AQ14" i="1"/>
  <c r="AR13" i="1"/>
  <c r="AO14" i="1"/>
  <c r="AP13" i="1"/>
  <c r="AL14" i="1"/>
  <c r="AM13" i="1"/>
  <c r="AJ10" i="1"/>
  <c r="AK9" i="1"/>
  <c r="S7" i="1"/>
  <c r="R9" i="1"/>
  <c r="F14" i="3"/>
  <c r="H13" i="3"/>
  <c r="AC14" i="1"/>
  <c r="AD13" i="1"/>
  <c r="P14" i="1"/>
  <c r="Q13" i="1"/>
  <c r="I13" i="1" l="1"/>
  <c r="I14" i="1" s="1"/>
  <c r="J14" i="1" s="1"/>
  <c r="AA13" i="1"/>
  <c r="AA14" i="1" s="1"/>
  <c r="AB14" i="1" s="1"/>
  <c r="T13" i="1"/>
  <c r="T14" i="1" s="1"/>
  <c r="T15" i="1" s="1"/>
  <c r="N10" i="1"/>
  <c r="N11" i="1" s="1"/>
  <c r="N13" i="1" s="1"/>
  <c r="O13" i="1" s="1"/>
  <c r="F11" i="1"/>
  <c r="L9" i="1"/>
  <c r="K10" i="1"/>
  <c r="AF13" i="1"/>
  <c r="AF14" i="1" s="1"/>
  <c r="F13" i="1"/>
  <c r="W13" i="1"/>
  <c r="W14" i="1" s="1"/>
  <c r="X14" i="1" s="1"/>
  <c r="J10" i="1"/>
  <c r="AH14" i="1"/>
  <c r="AH15" i="1" s="1"/>
  <c r="H13" i="1"/>
  <c r="H11" i="1"/>
  <c r="AS14" i="1"/>
  <c r="AT14" i="1" s="1"/>
  <c r="H10" i="1"/>
  <c r="Y11" i="1"/>
  <c r="Y13" i="1" s="1"/>
  <c r="Y14" i="1" s="1"/>
  <c r="Y15" i="1" s="1"/>
  <c r="AX15" i="1"/>
  <c r="AV14" i="1"/>
  <c r="AU15" i="1"/>
  <c r="AR14" i="1"/>
  <c r="AQ15" i="1"/>
  <c r="AP14" i="1"/>
  <c r="AO15" i="1"/>
  <c r="AM14" i="1"/>
  <c r="AL15" i="1"/>
  <c r="AJ11" i="1"/>
  <c r="AK10" i="1"/>
  <c r="S9" i="1"/>
  <c r="R10" i="1"/>
  <c r="H14" i="3"/>
  <c r="F15" i="3"/>
  <c r="AD14" i="1"/>
  <c r="AC15" i="1"/>
  <c r="Q14" i="1"/>
  <c r="P15" i="1"/>
  <c r="H14" i="1"/>
  <c r="G15" i="1"/>
  <c r="F14" i="1"/>
  <c r="AB13" i="1" l="1"/>
  <c r="AA15" i="1"/>
  <c r="AB15" i="1" s="1"/>
  <c r="I15" i="1"/>
  <c r="I16" i="1" s="1"/>
  <c r="J16" i="1" s="1"/>
  <c r="J13" i="1"/>
  <c r="U14" i="1"/>
  <c r="O11" i="1"/>
  <c r="U13" i="1"/>
  <c r="O10" i="1"/>
  <c r="N14" i="1"/>
  <c r="O14" i="1" s="1"/>
  <c r="AG13" i="1"/>
  <c r="AI14" i="1"/>
  <c r="X13" i="1"/>
  <c r="W15" i="1"/>
  <c r="X15" i="1" s="1"/>
  <c r="L10" i="1"/>
  <c r="K11" i="1"/>
  <c r="Z14" i="1"/>
  <c r="N15" i="1"/>
  <c r="O15" i="1" s="1"/>
  <c r="AS15" i="1"/>
  <c r="AT15" i="1" s="1"/>
  <c r="Z13" i="1"/>
  <c r="Z11" i="1"/>
  <c r="AX16" i="1"/>
  <c r="AU16" i="1"/>
  <c r="AV16" i="1" s="1"/>
  <c r="AV15" i="1"/>
  <c r="AQ16" i="1"/>
  <c r="AR16" i="1" s="1"/>
  <c r="AR15" i="1"/>
  <c r="AO16" i="1"/>
  <c r="AP16" i="1" s="1"/>
  <c r="AP15" i="1"/>
  <c r="AL16" i="1"/>
  <c r="AM16" i="1" s="1"/>
  <c r="AM15" i="1"/>
  <c r="AJ13" i="1"/>
  <c r="AK11" i="1"/>
  <c r="R11" i="1"/>
  <c r="S10" i="1"/>
  <c r="F16" i="3"/>
  <c r="H16" i="3" s="1"/>
  <c r="H15" i="3"/>
  <c r="AF15" i="1"/>
  <c r="AG14" i="1"/>
  <c r="AH16" i="1"/>
  <c r="AI16" i="1" s="1"/>
  <c r="AI15" i="1"/>
  <c r="AC16" i="1"/>
  <c r="AD16" i="1" s="1"/>
  <c r="AD15" i="1"/>
  <c r="AA16" i="1"/>
  <c r="AB16" i="1" s="1"/>
  <c r="Y16" i="1"/>
  <c r="Z16" i="1" s="1"/>
  <c r="Z15" i="1"/>
  <c r="W16" i="1"/>
  <c r="X16" i="1" s="1"/>
  <c r="T16" i="1"/>
  <c r="U16" i="1" s="1"/>
  <c r="U15" i="1"/>
  <c r="P16" i="1"/>
  <c r="Q16" i="1" s="1"/>
  <c r="Q15" i="1"/>
  <c r="G16" i="1"/>
  <c r="H16" i="1" s="1"/>
  <c r="H15" i="1"/>
  <c r="F15" i="1"/>
  <c r="F16" i="1"/>
  <c r="J15" i="1" l="1"/>
  <c r="AS16" i="1"/>
  <c r="AT16" i="1" s="1"/>
  <c r="N16" i="1"/>
  <c r="O16" i="1" s="1"/>
  <c r="L11" i="1"/>
  <c r="K13" i="1"/>
  <c r="AJ14" i="1"/>
  <c r="AK13" i="1"/>
  <c r="R13" i="1"/>
  <c r="S11" i="1"/>
  <c r="AF16" i="1"/>
  <c r="AG16" i="1" s="1"/>
  <c r="AG15" i="1"/>
  <c r="L13" i="1" l="1"/>
  <c r="K14" i="1"/>
  <c r="AJ15" i="1"/>
  <c r="AK14" i="1"/>
  <c r="S13" i="1"/>
  <c r="R14" i="1"/>
  <c r="L14" i="1" l="1"/>
  <c r="K15" i="1"/>
  <c r="AJ16" i="1"/>
  <c r="AK16" i="1" s="1"/>
  <c r="AK15" i="1"/>
  <c r="R15" i="1"/>
  <c r="S14" i="1"/>
  <c r="K16" i="1" l="1"/>
  <c r="L16" i="1" s="1"/>
  <c r="L15" i="1"/>
  <c r="S15" i="1"/>
  <c r="R16" i="1"/>
  <c r="S16" i="1" s="1"/>
</calcChain>
</file>

<file path=xl/sharedStrings.xml><?xml version="1.0" encoding="utf-8"?>
<sst xmlns="http://schemas.openxmlformats.org/spreadsheetml/2006/main" count="126" uniqueCount="83">
  <si>
    <t>c</t>
  </si>
  <si>
    <t>d</t>
  </si>
  <si>
    <t>e</t>
  </si>
  <si>
    <t>f</t>
  </si>
  <si>
    <t>g</t>
  </si>
  <si>
    <t>a</t>
  </si>
  <si>
    <t>h</t>
  </si>
  <si>
    <t>c#</t>
  </si>
  <si>
    <t>d#</t>
  </si>
  <si>
    <t>f#</t>
  </si>
  <si>
    <t>g#</t>
  </si>
  <si>
    <t>displej</t>
  </si>
  <si>
    <t>dur</t>
  </si>
  <si>
    <t>typy pro C</t>
  </si>
  <si>
    <t>přepočet do jiné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</si>
  <si>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</si>
  <si>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</si>
  <si>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</si>
  <si>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</si>
  <si>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</si>
  <si>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</si>
  <si>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</si>
  <si>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</si>
  <si>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</si>
  <si>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</si>
  <si>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Bb</t>
  </si>
  <si>
    <t>H</t>
  </si>
  <si>
    <t>c'</t>
  </si>
  <si>
    <t>bb</t>
  </si>
  <si>
    <t>terc</t>
  </si>
  <si>
    <t>sexty</t>
  </si>
  <si>
    <t>tercie</t>
  </si>
  <si>
    <t>cikánská</t>
  </si>
  <si>
    <t>harm moll</t>
  </si>
  <si>
    <t>harm dur</t>
  </si>
  <si>
    <t>melod moll</t>
  </si>
  <si>
    <t>pent dur čín</t>
  </si>
  <si>
    <t>blues pent</t>
  </si>
  <si>
    <t>zmenš blues</t>
  </si>
  <si>
    <t>bluesova</t>
  </si>
  <si>
    <t>country blues</t>
  </si>
  <si>
    <t>celoton</t>
  </si>
  <si>
    <t>zmenšená</t>
  </si>
  <si>
    <t>bebop</t>
  </si>
  <si>
    <t>přiroz. moll</t>
  </si>
  <si>
    <t>mol komb bepop</t>
  </si>
  <si>
    <t>španěl bepop</t>
  </si>
  <si>
    <t>bepop dominant</t>
  </si>
  <si>
    <t>sek</t>
  </si>
  <si>
    <t>kvar</t>
  </si>
  <si>
    <t>kvin</t>
  </si>
  <si>
    <t>sext</t>
  </si>
  <si>
    <t>sept</t>
  </si>
  <si>
    <t>f'</t>
  </si>
  <si>
    <t>posun+</t>
  </si>
  <si>
    <t>flétna c/f</t>
  </si>
  <si>
    <t>vybrano</t>
  </si>
  <si>
    <t>z tabulek</t>
  </si>
  <si>
    <t>korekce oktávy</t>
  </si>
  <si>
    <t>hmat</t>
  </si>
  <si>
    <t>tón dle typu flétny</t>
  </si>
  <si>
    <t>tón orientačně v C</t>
  </si>
  <si>
    <t>typ(1-30)</t>
  </si>
  <si>
    <t>v modrých políčkách si můžeš měnit 1 nebo 0 pro zakryto, či odkryto</t>
  </si>
  <si>
    <t>v zelených je 2 zakryto, 1 na půl a 0 odkryto</t>
  </si>
  <si>
    <t>ve žlutém je číslo kódu pro zobrazení prstokladu...</t>
  </si>
  <si>
    <t>tohle tam bohužel musí někde být</t>
  </si>
  <si>
    <t>aby se to dobře zobrazovalo</t>
  </si>
  <si>
    <t>dělá to škálu znaků od 0 do 2</t>
  </si>
  <si>
    <t>toto je jen pro studii zobrazení jednotlivých hmatů podle žlutého čísla…</t>
  </si>
  <si>
    <t>tabulka kódů hmatů přiřazena ke jménům tónů je v listu1 vlevo</t>
  </si>
  <si>
    <t>V tmavě žlutém lze měnit v záhlaví sloupce jméno stupnice či cvičení, a ve žlutém pak v sloupcích čísla jednotlivých sekvencí tónů seřazených do stupnic, či cvičení</t>
  </si>
  <si>
    <t>kód hmatu</t>
  </si>
  <si>
    <t>číslo tónu</t>
  </si>
  <si>
    <t>-</t>
  </si>
  <si>
    <t>neměnit</t>
  </si>
  <si>
    <t>jen studie</t>
  </si>
  <si>
    <t>základ</t>
  </si>
  <si>
    <t>k ničemu</t>
  </si>
  <si>
    <t>lze měnit</t>
  </si>
  <si>
    <t>pro f</t>
  </si>
  <si>
    <t>pro c</t>
  </si>
  <si>
    <t>Tabulatura pro flétnu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</si>
</sst>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name val="Comic Sans MS"/>
      <family val="4"/>
      <charset val="238"/>
    </font>
    <font>
      <i/>
      <sz val="18"/>
      <color theme="0" tint="-0.249977111117893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9"/>
      <color rgb="FF0070C0"/>
      <name val="Comic Sans MS"/>
      <family val="4"/>
      <charset val="238"/>
    </font>
    <font>
      <i/>
      <sz val="10"/>
      <color theme="1"/>
      <name val="Comic Sans MS"/>
      <family val="4"/>
      <charset val="238"/>
    </font>
    <font>
      <b/>
      <i/>
      <sz val="18"/>
      <color theme="0" tint="-0.249977111117893"/>
      <name val="Comic Sans MS"/>
      <family val="4"/>
      <charset val="238"/>
    </font>
    <font>
      <i/>
      <sz val="14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11" borderId="13" xfId="0" applyFill="1" applyBorder="1"/>
    <xf numFmtId="0" fontId="0" fillId="11" borderId="14" xfId="0" applyFill="1" applyBorder="1"/>
    <xf numFmtId="0" fontId="0" fillId="11" borderId="15" xfId="0" applyFill="1" applyBorder="1"/>
    <xf numFmtId="0" fontId="0" fillId="13" borderId="3" xfId="0" applyFill="1" applyBorder="1"/>
    <xf numFmtId="0" fontId="0" fillId="13" borderId="16" xfId="0" applyFill="1" applyBorder="1"/>
    <xf numFmtId="0" fontId="0" fillId="13" borderId="4" xfId="0" applyFill="1" applyBorder="1"/>
    <xf numFmtId="0" fontId="4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10" borderId="2" xfId="0" applyFont="1" applyFill="1" applyBorder="1" applyAlignment="1">
      <alignment horizontal="center"/>
    </xf>
    <xf numFmtId="0" fontId="0" fillId="9" borderId="14" xfId="0" applyFill="1" applyBorder="1"/>
    <xf numFmtId="0" fontId="0" fillId="9" borderId="15" xfId="0" applyFill="1" applyBorder="1"/>
    <xf numFmtId="0" fontId="0" fillId="9" borderId="1" xfId="0" applyFill="1" applyBorder="1"/>
    <xf numFmtId="0" fontId="2" fillId="13" borderId="16" xfId="0" applyFont="1" applyFill="1" applyBorder="1"/>
    <xf numFmtId="0" fontId="0" fillId="6" borderId="5" xfId="0" applyFill="1" applyBorder="1" applyAlignment="1">
      <alignment horizontal="center"/>
    </xf>
    <xf numFmtId="0" fontId="0" fillId="6" borderId="6" xfId="0" quotePrefix="1" applyFill="1" applyBorder="1"/>
    <xf numFmtId="0" fontId="0" fillId="6" borderId="6" xfId="0" applyFill="1" applyBorder="1" applyAlignment="1">
      <alignment horizontal="center"/>
    </xf>
    <xf numFmtId="0" fontId="0" fillId="6" borderId="7" xfId="0" quotePrefix="1" applyFill="1" applyBorder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/>
    <xf numFmtId="0" fontId="0" fillId="0" borderId="0" xfId="0" applyFill="1"/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15" borderId="2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0" fillId="20" borderId="0" xfId="0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0" fillId="20" borderId="0" xfId="0" applyFill="1" applyBorder="1"/>
    <xf numFmtId="0" fontId="2" fillId="20" borderId="0" xfId="0" applyFont="1" applyFill="1" applyBorder="1" applyAlignment="1">
      <alignment horizontal="center"/>
    </xf>
    <xf numFmtId="0" fontId="12" fillId="20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0" fillId="21" borderId="29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0" xfId="0" applyFill="1" applyBorder="1"/>
    <xf numFmtId="0" fontId="0" fillId="21" borderId="30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26" xfId="0" applyFill="1" applyBorder="1"/>
    <xf numFmtId="0" fontId="0" fillId="21" borderId="28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32" xfId="0" applyFill="1" applyBorder="1"/>
    <xf numFmtId="0" fontId="0" fillId="21" borderId="33" xfId="0" applyFill="1" applyBorder="1" applyAlignment="1">
      <alignment horizontal="center"/>
    </xf>
    <xf numFmtId="0" fontId="0" fillId="21" borderId="27" xfId="0" applyFill="1" applyBorder="1" applyAlignment="1">
      <alignment horizontal="center"/>
    </xf>
    <xf numFmtId="0" fontId="10" fillId="21" borderId="0" xfId="0" applyFont="1" applyFill="1" applyBorder="1" applyAlignment="1">
      <alignment horizontal="left"/>
    </xf>
    <xf numFmtId="0" fontId="7" fillId="21" borderId="0" xfId="0" applyFont="1" applyFill="1" applyBorder="1" applyAlignment="1">
      <alignment horizontal="center"/>
    </xf>
    <xf numFmtId="0" fontId="15" fillId="21" borderId="0" xfId="0" applyFont="1" applyFill="1" applyBorder="1" applyAlignment="1">
      <alignment horizontal="center"/>
    </xf>
    <xf numFmtId="0" fontId="13" fillId="21" borderId="29" xfId="0" applyFont="1" applyFill="1" applyBorder="1" applyAlignment="1">
      <alignment horizontal="center"/>
    </xf>
    <xf numFmtId="0" fontId="16" fillId="21" borderId="0" xfId="0" applyFont="1" applyFill="1" applyBorder="1" applyAlignment="1">
      <alignment horizontal="center" vertical="center"/>
    </xf>
    <xf numFmtId="0" fontId="1" fillId="21" borderId="0" xfId="0" applyFont="1" applyFill="1" applyBorder="1"/>
    <xf numFmtId="0" fontId="14" fillId="21" borderId="0" xfId="0" applyFont="1" applyFill="1" applyBorder="1" applyAlignment="1">
      <alignment horizontal="center"/>
    </xf>
    <xf numFmtId="0" fontId="11" fillId="21" borderId="0" xfId="0" applyFont="1" applyFill="1" applyBorder="1" applyAlignment="1">
      <alignment horizontal="center"/>
    </xf>
    <xf numFmtId="0" fontId="2" fillId="21" borderId="0" xfId="0" applyFont="1" applyFill="1" applyBorder="1"/>
    <xf numFmtId="0" fontId="9" fillId="21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30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zoomScaleNormal="100" workbookViewId="0">
      <selection activeCell="A14" sqref="A14"/>
    </sheetView>
  </sheetViews>
  <sheetFormatPr defaultRowHeight="15" x14ac:dyDescent="0.25"/>
  <cols>
    <col min="1" max="1" width="9.85546875" style="2" customWidth="1"/>
    <col min="2" max="2" width="3.5703125" style="2" customWidth="1"/>
    <col min="3" max="3" width="4" style="2" customWidth="1"/>
    <col min="4" max="4" width="15.28515625" style="2" customWidth="1"/>
    <col min="5" max="5" width="3" customWidth="1"/>
    <col min="6" max="6" width="3.140625" style="2" customWidth="1"/>
    <col min="7" max="7" width="1.85546875" style="2" customWidth="1"/>
    <col min="8" max="8" width="3.140625" style="2" customWidth="1"/>
    <col min="9" max="9" width="1.85546875" style="2" customWidth="1"/>
    <col min="10" max="10" width="3.140625" style="2" customWidth="1"/>
    <col min="11" max="11" width="1.85546875" style="2" customWidth="1"/>
    <col min="12" max="12" width="3.140625" style="2" customWidth="1"/>
    <col min="13" max="14" width="2.140625" style="2" customWidth="1"/>
    <col min="15" max="15" width="3.140625" style="2" customWidth="1"/>
    <col min="16" max="16" width="1.85546875" style="2" customWidth="1"/>
    <col min="17" max="17" width="3.140625" style="2" customWidth="1"/>
    <col min="18" max="18" width="1.85546875" style="2" customWidth="1"/>
    <col min="19" max="19" width="3.140625" style="2" customWidth="1"/>
    <col min="20" max="20" width="1.85546875" style="2" customWidth="1"/>
    <col min="21" max="21" width="3.140625" style="2" customWidth="1"/>
    <col min="22" max="23" width="2.140625" style="2" customWidth="1"/>
    <col min="24" max="24" width="3.140625" style="2" customWidth="1"/>
    <col min="25" max="25" width="1.85546875" style="2" customWidth="1"/>
    <col min="26" max="26" width="3.140625" style="2" customWidth="1"/>
    <col min="27" max="27" width="1.85546875" style="2" customWidth="1"/>
    <col min="28" max="28" width="3.140625" style="2" customWidth="1"/>
    <col min="29" max="29" width="1.85546875" style="2" customWidth="1"/>
    <col min="30" max="30" width="3.140625" style="2" customWidth="1"/>
    <col min="31" max="32" width="2.140625" style="2" customWidth="1"/>
    <col min="33" max="33" width="3.140625" style="2" customWidth="1"/>
    <col min="34" max="34" width="1.85546875" style="2" customWidth="1"/>
    <col min="35" max="35" width="3.140625" style="2" customWidth="1"/>
    <col min="36" max="36" width="1.85546875" style="2" customWidth="1"/>
    <col min="37" max="37" width="3.140625" style="2" customWidth="1"/>
    <col min="38" max="38" width="1.85546875" style="2" customWidth="1"/>
    <col min="39" max="39" width="3.140625" style="2" customWidth="1"/>
    <col min="40" max="41" width="2.140625" style="2" customWidth="1"/>
    <col min="42" max="42" width="3.140625" style="2" customWidth="1"/>
    <col min="43" max="43" width="1.85546875" style="2" customWidth="1"/>
    <col min="44" max="44" width="3.140625" style="2" customWidth="1"/>
    <col min="45" max="45" width="1.85546875" style="2" customWidth="1"/>
    <col min="46" max="46" width="3.140625" style="2" customWidth="1"/>
    <col min="47" max="47" width="1.85546875" style="2" customWidth="1"/>
    <col min="48" max="48" width="3.140625" style="2" customWidth="1"/>
    <col min="49" max="49" width="2.140625" style="2" customWidth="1"/>
    <col min="50" max="50" width="5.7109375" style="2" customWidth="1"/>
    <col min="51" max="51" width="2.7109375" style="2" customWidth="1"/>
    <col min="52" max="52" width="1.85546875" style="2" customWidth="1"/>
    <col min="53" max="53" width="2.7109375" style="2" customWidth="1"/>
    <col min="54" max="54" width="1.85546875" style="2" customWidth="1"/>
    <col min="55" max="55" width="2.7109375" style="2" customWidth="1"/>
    <col min="56" max="56" width="1.85546875" style="2" customWidth="1"/>
    <col min="57" max="57" width="2.7109375" style="2" customWidth="1"/>
    <col min="58" max="58" width="1.85546875" style="2" customWidth="1"/>
    <col min="59" max="59" width="2.7109375" style="2" customWidth="1"/>
  </cols>
  <sheetData>
    <row r="1" spans="1:72" x14ac:dyDescent="0.25">
      <c r="A1" s="110"/>
      <c r="B1" s="110"/>
      <c r="C1" s="131"/>
      <c r="D1" s="123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5"/>
      <c r="AZ1" s="110"/>
      <c r="BA1" s="110"/>
      <c r="BB1" s="110"/>
      <c r="BC1" s="110"/>
      <c r="BD1" s="110"/>
      <c r="BE1" s="110"/>
      <c r="BF1" s="110"/>
      <c r="BG1" s="110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</row>
    <row r="2" spans="1:72" ht="28.5" x14ac:dyDescent="0.55000000000000004">
      <c r="A2" s="110"/>
      <c r="B2" s="110"/>
      <c r="C2" s="119"/>
      <c r="D2" s="120"/>
      <c r="E2" s="121"/>
      <c r="F2" s="120"/>
      <c r="G2" s="120"/>
      <c r="H2" s="132" t="s">
        <v>82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4" t="str">
        <f>B7</f>
        <v>c</v>
      </c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2"/>
      <c r="AZ2" s="110"/>
      <c r="BA2" s="110"/>
      <c r="BB2" s="110"/>
      <c r="BC2" s="110"/>
      <c r="BD2" s="110"/>
      <c r="BE2" s="110"/>
      <c r="BF2" s="110"/>
      <c r="BG2" s="110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</row>
    <row r="3" spans="1:72" ht="17.25" customHeight="1" x14ac:dyDescent="0.25">
      <c r="A3" s="110"/>
      <c r="B3" s="110"/>
      <c r="C3" s="119"/>
      <c r="D3" s="120"/>
      <c r="E3" s="121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2"/>
      <c r="AZ3" s="110"/>
      <c r="BA3" s="110"/>
      <c r="BB3" s="110"/>
      <c r="BC3" s="110"/>
      <c r="BD3" s="110"/>
      <c r="BE3" s="110"/>
      <c r="BF3" s="110"/>
      <c r="BG3" s="110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</row>
    <row r="4" spans="1:72" ht="17.25" customHeight="1" x14ac:dyDescent="0.25">
      <c r="A4" s="110"/>
      <c r="B4" s="110"/>
      <c r="C4" s="119"/>
      <c r="D4" s="120"/>
      <c r="E4" s="121"/>
      <c r="F4" s="72"/>
      <c r="G4" s="120"/>
      <c r="H4" s="72"/>
      <c r="I4" s="120"/>
      <c r="J4" s="72"/>
      <c r="K4" s="120"/>
      <c r="L4" s="72"/>
      <c r="M4" s="120"/>
      <c r="N4" s="120"/>
      <c r="O4" s="76"/>
      <c r="P4" s="120"/>
      <c r="Q4" s="76"/>
      <c r="R4" s="120"/>
      <c r="S4" s="76"/>
      <c r="T4" s="120"/>
      <c r="U4" s="76"/>
      <c r="V4" s="120"/>
      <c r="W4" s="120"/>
      <c r="X4" s="80"/>
      <c r="Y4" s="120"/>
      <c r="Z4" s="80"/>
      <c r="AA4" s="120"/>
      <c r="AB4" s="80"/>
      <c r="AC4" s="120"/>
      <c r="AD4" s="80"/>
      <c r="AE4" s="120"/>
      <c r="AF4" s="120"/>
      <c r="AG4" s="68"/>
      <c r="AH4" s="120"/>
      <c r="AI4" s="68"/>
      <c r="AJ4" s="120"/>
      <c r="AK4" s="68"/>
      <c r="AL4" s="120"/>
      <c r="AM4" s="68"/>
      <c r="AN4" s="120"/>
      <c r="AO4" s="120"/>
      <c r="AP4" s="84"/>
      <c r="AQ4" s="120"/>
      <c r="AR4" s="84"/>
      <c r="AS4" s="120"/>
      <c r="AT4" s="84"/>
      <c r="AU4" s="120"/>
      <c r="AV4" s="84"/>
      <c r="AW4" s="120"/>
      <c r="AX4" s="120"/>
      <c r="AY4" s="122"/>
      <c r="AZ4" s="112"/>
      <c r="BA4" s="112"/>
      <c r="BB4" s="112"/>
      <c r="BC4" s="112"/>
      <c r="BD4" s="112"/>
      <c r="BE4" s="112"/>
      <c r="BF4" s="112"/>
      <c r="BG4" s="112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</row>
    <row r="5" spans="1:72" ht="17.25" customHeight="1" x14ac:dyDescent="0.35">
      <c r="A5" s="117" t="s">
        <v>54</v>
      </c>
      <c r="B5" s="118">
        <v>2</v>
      </c>
      <c r="C5" s="135"/>
      <c r="D5" s="136" t="str">
        <f ca="1">F5</f>
        <v>D</v>
      </c>
      <c r="E5" s="137"/>
      <c r="F5" s="105" t="str">
        <f ca="1">učitel!AX4</f>
        <v>D</v>
      </c>
      <c r="G5" s="141"/>
      <c r="H5" s="105" t="str">
        <f ca="1">učitel!AX5</f>
        <v>D#</v>
      </c>
      <c r="I5" s="141"/>
      <c r="J5" s="105" t="str">
        <f ca="1">učitel!AX6</f>
        <v>F#</v>
      </c>
      <c r="K5" s="141"/>
      <c r="L5" s="105" t="str">
        <f ca="1">učitel!AX7</f>
        <v>G</v>
      </c>
      <c r="M5" s="141"/>
      <c r="N5" s="141"/>
      <c r="O5" s="106" t="str">
        <f ca="1">učitel!AX8</f>
        <v>A</v>
      </c>
      <c r="P5" s="141"/>
      <c r="Q5" s="106" t="str">
        <f ca="1">učitel!AX9</f>
        <v>Bb</v>
      </c>
      <c r="R5" s="141"/>
      <c r="S5" s="106" t="str">
        <f ca="1">učitel!AX10</f>
        <v>c#</v>
      </c>
      <c r="T5" s="141"/>
      <c r="U5" s="106" t="str">
        <f ca="1">učitel!AX11</f>
        <v>d</v>
      </c>
      <c r="V5" s="141"/>
      <c r="W5" s="141"/>
      <c r="X5" s="107" t="str">
        <f ca="1">učitel!AX12</f>
        <v>-</v>
      </c>
      <c r="Y5" s="141"/>
      <c r="Z5" s="107" t="str">
        <f ca="1">učitel!AX13</f>
        <v>-</v>
      </c>
      <c r="AA5" s="141"/>
      <c r="AB5" s="107" t="str">
        <f ca="1">učitel!AX14</f>
        <v>-</v>
      </c>
      <c r="AC5" s="141"/>
      <c r="AD5" s="107" t="str">
        <f ca="1">učitel!AX15</f>
        <v>-</v>
      </c>
      <c r="AE5" s="141"/>
      <c r="AF5" s="141"/>
      <c r="AG5" s="108" t="str">
        <f ca="1">učitel!AX16</f>
        <v>-</v>
      </c>
      <c r="AH5" s="141"/>
      <c r="AI5" s="108" t="str">
        <f ca="1">učitel!AX17</f>
        <v>-</v>
      </c>
      <c r="AJ5" s="141"/>
      <c r="AK5" s="108" t="str">
        <f ca="1">učitel!AX18</f>
        <v>-</v>
      </c>
      <c r="AL5" s="141"/>
      <c r="AM5" s="108" t="str">
        <f ca="1">učitel!AX19</f>
        <v>-</v>
      </c>
      <c r="AN5" s="141"/>
      <c r="AO5" s="141"/>
      <c r="AP5" s="109" t="str">
        <f ca="1">učitel!AX20</f>
        <v>-</v>
      </c>
      <c r="AQ5" s="141"/>
      <c r="AR5" s="109" t="str">
        <f ca="1">učitel!AX21</f>
        <v>-</v>
      </c>
      <c r="AS5" s="141"/>
      <c r="AT5" s="109" t="str">
        <f ca="1">učitel!AX22</f>
        <v>-</v>
      </c>
      <c r="AU5" s="141"/>
      <c r="AV5" s="109" t="str">
        <f ca="1">učitel!AX23</f>
        <v>-</v>
      </c>
      <c r="AW5" s="141"/>
      <c r="AX5" s="144"/>
      <c r="AY5" s="145"/>
      <c r="AZ5" s="113"/>
      <c r="BA5" s="113"/>
      <c r="BB5" s="113"/>
      <c r="BC5" s="113"/>
      <c r="BD5" s="113"/>
      <c r="BE5" s="113"/>
      <c r="BF5" s="113"/>
      <c r="BG5" s="113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</row>
    <row r="6" spans="1:72" ht="17.25" customHeight="1" x14ac:dyDescent="0.35">
      <c r="A6" s="117" t="s">
        <v>62</v>
      </c>
      <c r="B6" s="118">
        <v>6</v>
      </c>
      <c r="C6" s="135"/>
      <c r="D6" s="138" t="str">
        <f ca="1">OFFSET(učitel!L3,0,B6)</f>
        <v>cikánská</v>
      </c>
      <c r="E6" s="137"/>
      <c r="F6" s="73"/>
      <c r="G6" s="142"/>
      <c r="H6" s="73"/>
      <c r="I6" s="142"/>
      <c r="J6" s="73"/>
      <c r="K6" s="142"/>
      <c r="L6" s="73"/>
      <c r="M6" s="142"/>
      <c r="N6" s="142"/>
      <c r="O6" s="77"/>
      <c r="P6" s="142"/>
      <c r="Q6" s="77"/>
      <c r="R6" s="142"/>
      <c r="S6" s="77"/>
      <c r="T6" s="142"/>
      <c r="U6" s="77"/>
      <c r="V6" s="142"/>
      <c r="W6" s="142"/>
      <c r="X6" s="81"/>
      <c r="Y6" s="142"/>
      <c r="Z6" s="81"/>
      <c r="AA6" s="142"/>
      <c r="AB6" s="81"/>
      <c r="AC6" s="142"/>
      <c r="AD6" s="81"/>
      <c r="AE6" s="142"/>
      <c r="AF6" s="142"/>
      <c r="AG6" s="69"/>
      <c r="AH6" s="142"/>
      <c r="AI6" s="69"/>
      <c r="AJ6" s="142"/>
      <c r="AK6" s="69"/>
      <c r="AL6" s="142"/>
      <c r="AM6" s="69"/>
      <c r="AN6" s="142"/>
      <c r="AO6" s="142"/>
      <c r="AP6" s="85"/>
      <c r="AQ6" s="142"/>
      <c r="AR6" s="85"/>
      <c r="AS6" s="142"/>
      <c r="AT6" s="85"/>
      <c r="AU6" s="142"/>
      <c r="AV6" s="85"/>
      <c r="AW6" s="142"/>
      <c r="AX6" s="142"/>
      <c r="AY6" s="146"/>
      <c r="AZ6" s="114"/>
      <c r="BA6" s="114"/>
      <c r="BB6" s="114"/>
      <c r="BC6" s="114"/>
      <c r="BD6" s="114"/>
      <c r="BE6" s="114"/>
      <c r="BF6" s="114"/>
      <c r="BG6" s="114"/>
      <c r="BH6" s="115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</row>
    <row r="7" spans="1:72" ht="17.25" customHeight="1" x14ac:dyDescent="0.3">
      <c r="A7" s="117" t="s">
        <v>55</v>
      </c>
      <c r="B7" s="118" t="s">
        <v>0</v>
      </c>
      <c r="C7" s="135"/>
      <c r="D7" s="139"/>
      <c r="E7" s="140">
        <f ca="1">učitel!AW4</f>
        <v>287</v>
      </c>
      <c r="F7" s="74">
        <f ca="1">MOD(E7,3)</f>
        <v>2</v>
      </c>
      <c r="G7" s="143">
        <f ca="1">učitel!AW5</f>
        <v>191</v>
      </c>
      <c r="H7" s="74">
        <f ca="1">MOD(G7,3)</f>
        <v>2</v>
      </c>
      <c r="I7" s="143">
        <f ca="1">učitel!AW6</f>
        <v>263</v>
      </c>
      <c r="J7" s="74">
        <f ca="1">MOD(I7,3)</f>
        <v>2</v>
      </c>
      <c r="K7" s="143">
        <f ca="1">učitel!AW7</f>
        <v>23</v>
      </c>
      <c r="L7" s="74">
        <f ca="1">MOD(K7,3)</f>
        <v>2</v>
      </c>
      <c r="M7" s="143"/>
      <c r="N7" s="143">
        <f ca="1">učitel!AW8</f>
        <v>11</v>
      </c>
      <c r="O7" s="78">
        <f ca="1">MOD(N7,3)</f>
        <v>2</v>
      </c>
      <c r="P7" s="143">
        <f ca="1">učitel!AW9</f>
        <v>41</v>
      </c>
      <c r="Q7" s="78">
        <f ca="1">MOD(P7,3)</f>
        <v>2</v>
      </c>
      <c r="R7" s="143">
        <f ca="1">učitel!AW10</f>
        <v>9</v>
      </c>
      <c r="S7" s="78">
        <f ca="1">MOD(R7,3)</f>
        <v>0</v>
      </c>
      <c r="T7" s="143">
        <f ca="1">učitel!AW11</f>
        <v>6</v>
      </c>
      <c r="U7" s="78">
        <f ca="1">MOD(T7,3)</f>
        <v>0</v>
      </c>
      <c r="V7" s="143"/>
      <c r="W7" s="143">
        <f ca="1">učitel!AW12</f>
        <v>0</v>
      </c>
      <c r="X7" s="82">
        <f ca="1">MOD(W7,3)</f>
        <v>0</v>
      </c>
      <c r="Y7" s="143">
        <f ca="1">učitel!AW13</f>
        <v>0</v>
      </c>
      <c r="Z7" s="82">
        <f ca="1">MOD(Y7,3)</f>
        <v>0</v>
      </c>
      <c r="AA7" s="143">
        <f ca="1">učitel!AW14</f>
        <v>0</v>
      </c>
      <c r="AB7" s="82">
        <f ca="1">MOD(AA7,3)</f>
        <v>0</v>
      </c>
      <c r="AC7" s="143">
        <f ca="1">učitel!AW15</f>
        <v>0</v>
      </c>
      <c r="AD7" s="82">
        <f ca="1">MOD(AC7,3)</f>
        <v>0</v>
      </c>
      <c r="AE7" s="143"/>
      <c r="AF7" s="143">
        <f ca="1">učitel!AW16</f>
        <v>0</v>
      </c>
      <c r="AG7" s="70">
        <f ca="1">MOD(AF7,3)</f>
        <v>0</v>
      </c>
      <c r="AH7" s="143">
        <f ca="1">učitel!AW17</f>
        <v>0</v>
      </c>
      <c r="AI7" s="70">
        <f ca="1">MOD(AH7,3)</f>
        <v>0</v>
      </c>
      <c r="AJ7" s="143">
        <f ca="1">učitel!AW18</f>
        <v>0</v>
      </c>
      <c r="AK7" s="70">
        <f ca="1">MOD(AJ7,3)</f>
        <v>0</v>
      </c>
      <c r="AL7" s="143">
        <f ca="1">učitel!AW19</f>
        <v>0</v>
      </c>
      <c r="AM7" s="70">
        <f ca="1">MOD(AL7,3)</f>
        <v>0</v>
      </c>
      <c r="AN7" s="143"/>
      <c r="AO7" s="143">
        <f ca="1">učitel!AW20</f>
        <v>0</v>
      </c>
      <c r="AP7" s="86">
        <f ca="1">MOD(AO7,3)</f>
        <v>0</v>
      </c>
      <c r="AQ7" s="143">
        <f ca="1">učitel!AW21</f>
        <v>0</v>
      </c>
      <c r="AR7" s="86">
        <f ca="1">MOD(AQ7,3)</f>
        <v>0</v>
      </c>
      <c r="AS7" s="143">
        <f ca="1">učitel!AW22</f>
        <v>0</v>
      </c>
      <c r="AT7" s="86">
        <f ca="1">MOD(AS7,3)</f>
        <v>0</v>
      </c>
      <c r="AU7" s="143">
        <f ca="1">učitel!AW23</f>
        <v>0</v>
      </c>
      <c r="AV7" s="86">
        <f ca="1">MOD(AU7,3)</f>
        <v>0</v>
      </c>
      <c r="AW7" s="143"/>
      <c r="AX7" s="143">
        <f>učitel!AW24</f>
        <v>0</v>
      </c>
      <c r="AY7" s="147"/>
      <c r="AZ7" s="116"/>
      <c r="BA7" s="116"/>
      <c r="BB7" s="116"/>
      <c r="BC7" s="116"/>
      <c r="BD7" s="116"/>
      <c r="BE7" s="116"/>
      <c r="BF7" s="116"/>
      <c r="BG7" s="116"/>
      <c r="BH7" s="115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</row>
    <row r="8" spans="1:72" ht="17.25" customHeight="1" x14ac:dyDescent="0.25">
      <c r="A8" s="110"/>
      <c r="B8" s="110"/>
      <c r="C8" s="119"/>
      <c r="D8" s="120"/>
      <c r="E8" s="140"/>
      <c r="F8" s="74"/>
      <c r="G8" s="143"/>
      <c r="H8" s="74"/>
      <c r="I8" s="143"/>
      <c r="J8" s="74"/>
      <c r="K8" s="143"/>
      <c r="L8" s="74"/>
      <c r="M8" s="143"/>
      <c r="N8" s="143"/>
      <c r="O8" s="78"/>
      <c r="P8" s="143"/>
      <c r="Q8" s="78"/>
      <c r="R8" s="143"/>
      <c r="S8" s="78"/>
      <c r="T8" s="143"/>
      <c r="U8" s="78"/>
      <c r="V8" s="143"/>
      <c r="W8" s="143"/>
      <c r="X8" s="82"/>
      <c r="Y8" s="143"/>
      <c r="Z8" s="82"/>
      <c r="AA8" s="143"/>
      <c r="AB8" s="82"/>
      <c r="AC8" s="143"/>
      <c r="AD8" s="82"/>
      <c r="AE8" s="143"/>
      <c r="AF8" s="143"/>
      <c r="AG8" s="70"/>
      <c r="AH8" s="143"/>
      <c r="AI8" s="70"/>
      <c r="AJ8" s="143"/>
      <c r="AK8" s="70"/>
      <c r="AL8" s="143"/>
      <c r="AM8" s="70"/>
      <c r="AN8" s="143"/>
      <c r="AO8" s="143"/>
      <c r="AP8" s="86"/>
      <c r="AQ8" s="143"/>
      <c r="AR8" s="86"/>
      <c r="AS8" s="143"/>
      <c r="AT8" s="86"/>
      <c r="AU8" s="143"/>
      <c r="AV8" s="86"/>
      <c r="AW8" s="143"/>
      <c r="AX8" s="143"/>
      <c r="AY8" s="147"/>
      <c r="AZ8" s="116"/>
      <c r="BA8" s="116"/>
      <c r="BB8" s="116"/>
      <c r="BC8" s="116"/>
      <c r="BD8" s="116"/>
      <c r="BE8" s="116"/>
      <c r="BF8" s="116"/>
      <c r="BG8" s="116"/>
      <c r="BH8" s="115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</row>
    <row r="9" spans="1:72" ht="17.25" customHeight="1" x14ac:dyDescent="0.25">
      <c r="A9" s="110"/>
      <c r="B9" s="110"/>
      <c r="C9" s="119"/>
      <c r="D9" s="120"/>
      <c r="E9" s="140">
        <f ca="1">(E7-MOD(E7,3))/3</f>
        <v>95</v>
      </c>
      <c r="F9" s="74">
        <f ca="1">MOD(E9,2)*2</f>
        <v>2</v>
      </c>
      <c r="G9" s="143">
        <f ca="1">(G7-MOD(G7,3))/3</f>
        <v>63</v>
      </c>
      <c r="H9" s="74">
        <f ca="1">MOD(G9,2)*2</f>
        <v>2</v>
      </c>
      <c r="I9" s="143">
        <f ca="1">(I7-MOD(I7,3))/3</f>
        <v>87</v>
      </c>
      <c r="J9" s="74">
        <f ca="1">MOD(I9,2)*2</f>
        <v>2</v>
      </c>
      <c r="K9" s="143">
        <f ca="1">(K7-MOD(K7,3))/3</f>
        <v>7</v>
      </c>
      <c r="L9" s="74">
        <f ca="1">MOD(K9,2)*2</f>
        <v>2</v>
      </c>
      <c r="M9" s="143"/>
      <c r="N9" s="143">
        <f ca="1">(N7-MOD(N7,3))/3</f>
        <v>3</v>
      </c>
      <c r="O9" s="78">
        <f ca="1">MOD(N9,2)*2</f>
        <v>2</v>
      </c>
      <c r="P9" s="143">
        <f ca="1">(P7-MOD(P7,3))/3</f>
        <v>13</v>
      </c>
      <c r="Q9" s="78">
        <f ca="1">MOD(P9,2)*2</f>
        <v>2</v>
      </c>
      <c r="R9" s="143">
        <f ca="1">(R7-MOD(R7,3))/3</f>
        <v>3</v>
      </c>
      <c r="S9" s="78">
        <f ca="1">MOD(R9,2)*2</f>
        <v>2</v>
      </c>
      <c r="T9" s="143">
        <f ca="1">(T7-MOD(T7,3))/3</f>
        <v>2</v>
      </c>
      <c r="U9" s="78">
        <f ca="1">MOD(T9,2)*2</f>
        <v>0</v>
      </c>
      <c r="V9" s="143"/>
      <c r="W9" s="143">
        <f ca="1">(W7-MOD(W7,3))/3</f>
        <v>0</v>
      </c>
      <c r="X9" s="82">
        <f ca="1">MOD(W9,2)*2</f>
        <v>0</v>
      </c>
      <c r="Y9" s="143">
        <f ca="1">(Y7-MOD(Y7,3))/3</f>
        <v>0</v>
      </c>
      <c r="Z9" s="82">
        <f ca="1">MOD(Y9,2)*2</f>
        <v>0</v>
      </c>
      <c r="AA9" s="143">
        <f ca="1">(AA7-MOD(AA7,3))/3</f>
        <v>0</v>
      </c>
      <c r="AB9" s="82">
        <f ca="1">MOD(AA9,2)*2</f>
        <v>0</v>
      </c>
      <c r="AC9" s="143">
        <f ca="1">(AC7-MOD(AC7,3))/3</f>
        <v>0</v>
      </c>
      <c r="AD9" s="82">
        <f ca="1">MOD(AC9,2)*2</f>
        <v>0</v>
      </c>
      <c r="AE9" s="143"/>
      <c r="AF9" s="143">
        <f ca="1">(AF7-MOD(AF7,3))/3</f>
        <v>0</v>
      </c>
      <c r="AG9" s="70">
        <f ca="1">MOD(AF9,2)*2</f>
        <v>0</v>
      </c>
      <c r="AH9" s="143">
        <f ca="1">(AH7-MOD(AH7,3))/3</f>
        <v>0</v>
      </c>
      <c r="AI9" s="70">
        <f ca="1">MOD(AH9,2)*2</f>
        <v>0</v>
      </c>
      <c r="AJ9" s="143">
        <f ca="1">(AJ7-MOD(AJ7,3))/3</f>
        <v>0</v>
      </c>
      <c r="AK9" s="70">
        <f ca="1">MOD(AJ9,2)*2</f>
        <v>0</v>
      </c>
      <c r="AL9" s="143">
        <f ca="1">(AL7-MOD(AL7,3))/3</f>
        <v>0</v>
      </c>
      <c r="AM9" s="70">
        <f ca="1">MOD(AL9,2)*2</f>
        <v>0</v>
      </c>
      <c r="AN9" s="143"/>
      <c r="AO9" s="143">
        <f ca="1">(AO7-MOD(AO7,3))/3</f>
        <v>0</v>
      </c>
      <c r="AP9" s="86">
        <f ca="1">MOD(AO9,2)*2</f>
        <v>0</v>
      </c>
      <c r="AQ9" s="143">
        <f ca="1">(AQ7-MOD(AQ7,3))/3</f>
        <v>0</v>
      </c>
      <c r="AR9" s="86">
        <f ca="1">MOD(AQ9,2)*2</f>
        <v>0</v>
      </c>
      <c r="AS9" s="143">
        <f ca="1">(AS7-MOD(AS7,3))/3</f>
        <v>0</v>
      </c>
      <c r="AT9" s="86">
        <f ca="1">MOD(AS9,2)*2</f>
        <v>0</v>
      </c>
      <c r="AU9" s="143">
        <f ca="1">(AU7-MOD(AU7,3))/3</f>
        <v>0</v>
      </c>
      <c r="AV9" s="86">
        <f ca="1">MOD(AU9,2)*2</f>
        <v>0</v>
      </c>
      <c r="AW9" s="143"/>
      <c r="AX9" s="143">
        <f>(AX7-MOD(AX7,3))/3</f>
        <v>0</v>
      </c>
      <c r="AY9" s="147"/>
      <c r="AZ9" s="116"/>
      <c r="BA9" s="116"/>
      <c r="BB9" s="116"/>
      <c r="BC9" s="116"/>
      <c r="BD9" s="116"/>
      <c r="BE9" s="116"/>
      <c r="BF9" s="116"/>
      <c r="BG9" s="116"/>
      <c r="BH9" s="115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</row>
    <row r="10" spans="1:72" ht="17.25" customHeight="1" x14ac:dyDescent="0.25">
      <c r="A10" s="110"/>
      <c r="B10" s="110"/>
      <c r="C10" s="119"/>
      <c r="D10" s="120"/>
      <c r="E10" s="140">
        <f ca="1">(E9-MOD(E9,2))/2</f>
        <v>47</v>
      </c>
      <c r="F10" s="74">
        <f ca="1">MOD(E10,2)*2</f>
        <v>2</v>
      </c>
      <c r="G10" s="143">
        <f ca="1">(G9-MOD(G9,2))/2</f>
        <v>31</v>
      </c>
      <c r="H10" s="74">
        <f ca="1">MOD(G10,2)*2</f>
        <v>2</v>
      </c>
      <c r="I10" s="143">
        <f ca="1">(I9-MOD(I9,2))/2</f>
        <v>43</v>
      </c>
      <c r="J10" s="74">
        <f ca="1">MOD(I10,2)*2</f>
        <v>2</v>
      </c>
      <c r="K10" s="143">
        <f ca="1">(K9-MOD(K9,2))/2</f>
        <v>3</v>
      </c>
      <c r="L10" s="74">
        <f ca="1">MOD(K10,2)*2</f>
        <v>2</v>
      </c>
      <c r="M10" s="143"/>
      <c r="N10" s="143">
        <f ca="1">(N9-MOD(N9,2))/2</f>
        <v>1</v>
      </c>
      <c r="O10" s="78">
        <f ca="1">MOD(N10,2)*2</f>
        <v>2</v>
      </c>
      <c r="P10" s="143">
        <f ca="1">(P9-MOD(P9,2))/2</f>
        <v>6</v>
      </c>
      <c r="Q10" s="78">
        <f ca="1">MOD(P10,2)*2</f>
        <v>0</v>
      </c>
      <c r="R10" s="143">
        <f ca="1">(R9-MOD(R9,2))/2</f>
        <v>1</v>
      </c>
      <c r="S10" s="78">
        <f ca="1">MOD(R10,2)*2</f>
        <v>2</v>
      </c>
      <c r="T10" s="143">
        <f ca="1">(T9-MOD(T9,2))/2</f>
        <v>1</v>
      </c>
      <c r="U10" s="78">
        <f ca="1">MOD(T10,2)*2</f>
        <v>2</v>
      </c>
      <c r="V10" s="143"/>
      <c r="W10" s="143">
        <f ca="1">(W9-MOD(W9,2))/2</f>
        <v>0</v>
      </c>
      <c r="X10" s="82">
        <f ca="1">MOD(W10,2)*2</f>
        <v>0</v>
      </c>
      <c r="Y10" s="143">
        <f ca="1">(Y9-MOD(Y9,2))/2</f>
        <v>0</v>
      </c>
      <c r="Z10" s="82">
        <f ca="1">MOD(Y10,2)*2</f>
        <v>0</v>
      </c>
      <c r="AA10" s="143">
        <f ca="1">(AA9-MOD(AA9,2))/2</f>
        <v>0</v>
      </c>
      <c r="AB10" s="82">
        <f ca="1">MOD(AA10,2)*2</f>
        <v>0</v>
      </c>
      <c r="AC10" s="143">
        <f ca="1">(AC9-MOD(AC9,2))/2</f>
        <v>0</v>
      </c>
      <c r="AD10" s="82">
        <f ca="1">MOD(AC10,2)*2</f>
        <v>0</v>
      </c>
      <c r="AE10" s="143"/>
      <c r="AF10" s="143">
        <f ca="1">(AF9-MOD(AF9,2))/2</f>
        <v>0</v>
      </c>
      <c r="AG10" s="70">
        <f ca="1">MOD(AF10,2)*2</f>
        <v>0</v>
      </c>
      <c r="AH10" s="143">
        <f ca="1">(AH9-MOD(AH9,2))/2</f>
        <v>0</v>
      </c>
      <c r="AI10" s="70">
        <f ca="1">MOD(AH10,2)*2</f>
        <v>0</v>
      </c>
      <c r="AJ10" s="143">
        <f ca="1">(AJ9-MOD(AJ9,2))/2</f>
        <v>0</v>
      </c>
      <c r="AK10" s="70">
        <f ca="1">MOD(AJ10,2)*2</f>
        <v>0</v>
      </c>
      <c r="AL10" s="143">
        <f ca="1">(AL9-MOD(AL9,2))/2</f>
        <v>0</v>
      </c>
      <c r="AM10" s="70">
        <f ca="1">MOD(AL10,2)*2</f>
        <v>0</v>
      </c>
      <c r="AN10" s="143"/>
      <c r="AO10" s="143">
        <f ca="1">(AO9-MOD(AO9,2))/2</f>
        <v>0</v>
      </c>
      <c r="AP10" s="86">
        <f ca="1">MOD(AO10,2)*2</f>
        <v>0</v>
      </c>
      <c r="AQ10" s="143">
        <f ca="1">(AQ9-MOD(AQ9,2))/2</f>
        <v>0</v>
      </c>
      <c r="AR10" s="86">
        <f ca="1">MOD(AQ10,2)*2</f>
        <v>0</v>
      </c>
      <c r="AS10" s="143">
        <f ca="1">(AS9-MOD(AS9,2))/2</f>
        <v>0</v>
      </c>
      <c r="AT10" s="86">
        <f ca="1">MOD(AS10,2)*2</f>
        <v>0</v>
      </c>
      <c r="AU10" s="143">
        <f ca="1">(AU9-MOD(AU9,2))/2</f>
        <v>0</v>
      </c>
      <c r="AV10" s="86">
        <f ca="1">MOD(AU10,2)*2</f>
        <v>0</v>
      </c>
      <c r="AW10" s="143"/>
      <c r="AX10" s="143">
        <f>(AX9-MOD(AX9,2))/2</f>
        <v>0</v>
      </c>
      <c r="AY10" s="147"/>
      <c r="AZ10" s="116"/>
      <c r="BA10" s="116"/>
      <c r="BB10" s="116"/>
      <c r="BC10" s="116"/>
      <c r="BD10" s="116"/>
      <c r="BE10" s="116"/>
      <c r="BF10" s="116"/>
      <c r="BG10" s="116"/>
      <c r="BH10" s="115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</row>
    <row r="11" spans="1:72" ht="17.25" customHeight="1" x14ac:dyDescent="0.25">
      <c r="A11" s="110"/>
      <c r="B11" s="110"/>
      <c r="C11" s="119"/>
      <c r="D11" s="120"/>
      <c r="E11" s="140">
        <f t="shared" ref="E11" ca="1" si="0">(E10-MOD(E10,2))/2</f>
        <v>23</v>
      </c>
      <c r="F11" s="74">
        <f ca="1">MOD(E11,2)*2</f>
        <v>2</v>
      </c>
      <c r="G11" s="143">
        <f t="shared" ref="G11" ca="1" si="1">(G10-MOD(G10,2))/2</f>
        <v>15</v>
      </c>
      <c r="H11" s="74">
        <f ca="1">MOD(G11,2)*2</f>
        <v>2</v>
      </c>
      <c r="I11" s="143">
        <f t="shared" ref="I11" ca="1" si="2">(I10-MOD(I10,2))/2</f>
        <v>21</v>
      </c>
      <c r="J11" s="74">
        <f ca="1">MOD(I11,2)*2</f>
        <v>2</v>
      </c>
      <c r="K11" s="143">
        <f t="shared" ref="K11" ca="1" si="3">(K10-MOD(K10,2))/2</f>
        <v>1</v>
      </c>
      <c r="L11" s="74">
        <f ca="1">MOD(K11,2)*2</f>
        <v>2</v>
      </c>
      <c r="M11" s="143"/>
      <c r="N11" s="143">
        <f t="shared" ref="N11" ca="1" si="4">(N10-MOD(N10,2))/2</f>
        <v>0</v>
      </c>
      <c r="O11" s="78">
        <f ca="1">MOD(N11,2)*2</f>
        <v>0</v>
      </c>
      <c r="P11" s="143">
        <f t="shared" ref="P11" ca="1" si="5">(P10-MOD(P10,2))/2</f>
        <v>3</v>
      </c>
      <c r="Q11" s="78">
        <f ca="1">MOD(P11,2)*2</f>
        <v>2</v>
      </c>
      <c r="R11" s="143">
        <f t="shared" ref="R11" ca="1" si="6">(R10-MOD(R10,2))/2</f>
        <v>0</v>
      </c>
      <c r="S11" s="78">
        <f ca="1">MOD(R11,2)*2</f>
        <v>0</v>
      </c>
      <c r="T11" s="143">
        <f t="shared" ref="T11" ca="1" si="7">(T10-MOD(T10,2))/2</f>
        <v>0</v>
      </c>
      <c r="U11" s="78">
        <f ca="1">MOD(T11,2)*2</f>
        <v>0</v>
      </c>
      <c r="V11" s="143"/>
      <c r="W11" s="143">
        <f t="shared" ref="W11" ca="1" si="8">(W10-MOD(W10,2))/2</f>
        <v>0</v>
      </c>
      <c r="X11" s="82">
        <f ca="1">MOD(W11,2)*2</f>
        <v>0</v>
      </c>
      <c r="Y11" s="143">
        <f t="shared" ref="Y11" ca="1" si="9">(Y10-MOD(Y10,2))/2</f>
        <v>0</v>
      </c>
      <c r="Z11" s="82">
        <f ca="1">MOD(Y11,2)*2</f>
        <v>0</v>
      </c>
      <c r="AA11" s="143">
        <f t="shared" ref="AA11" ca="1" si="10">(AA10-MOD(AA10,2))/2</f>
        <v>0</v>
      </c>
      <c r="AB11" s="82">
        <f ca="1">MOD(AA11,2)*2</f>
        <v>0</v>
      </c>
      <c r="AC11" s="143">
        <f t="shared" ref="AC11" ca="1" si="11">(AC10-MOD(AC10,2))/2</f>
        <v>0</v>
      </c>
      <c r="AD11" s="82">
        <f ca="1">MOD(AC11,2)*2</f>
        <v>0</v>
      </c>
      <c r="AE11" s="143"/>
      <c r="AF11" s="143">
        <f t="shared" ref="AF11" ca="1" si="12">(AF10-MOD(AF10,2))/2</f>
        <v>0</v>
      </c>
      <c r="AG11" s="70">
        <f ca="1">MOD(AF11,2)*2</f>
        <v>0</v>
      </c>
      <c r="AH11" s="143">
        <f t="shared" ref="AH11:AJ11" ca="1" si="13">(AH10-MOD(AH10,2))/2</f>
        <v>0</v>
      </c>
      <c r="AI11" s="70">
        <f ca="1">MOD(AH11,2)*2</f>
        <v>0</v>
      </c>
      <c r="AJ11" s="143">
        <f t="shared" ca="1" si="13"/>
        <v>0</v>
      </c>
      <c r="AK11" s="70">
        <f ca="1">MOD(AJ11,2)*2</f>
        <v>0</v>
      </c>
      <c r="AL11" s="143">
        <f t="shared" ref="AL11" ca="1" si="14">(AL10-MOD(AL10,2))/2</f>
        <v>0</v>
      </c>
      <c r="AM11" s="70">
        <f ca="1">MOD(AL11,2)*2</f>
        <v>0</v>
      </c>
      <c r="AN11" s="143"/>
      <c r="AO11" s="143">
        <f t="shared" ref="AO11" ca="1" si="15">(AO10-MOD(AO10,2))/2</f>
        <v>0</v>
      </c>
      <c r="AP11" s="86">
        <f ca="1">MOD(AO11,2)*2</f>
        <v>0</v>
      </c>
      <c r="AQ11" s="143">
        <f t="shared" ref="AQ11" ca="1" si="16">(AQ10-MOD(AQ10,2))/2</f>
        <v>0</v>
      </c>
      <c r="AR11" s="86">
        <f ca="1">MOD(AQ11,2)*2</f>
        <v>0</v>
      </c>
      <c r="AS11" s="143">
        <f t="shared" ref="AS11" ca="1" si="17">(AS10-MOD(AS10,2))/2</f>
        <v>0</v>
      </c>
      <c r="AT11" s="86">
        <f ca="1">MOD(AS11,2)*2</f>
        <v>0</v>
      </c>
      <c r="AU11" s="143">
        <f t="shared" ref="AU11" ca="1" si="18">(AU10-MOD(AU10,2))/2</f>
        <v>0</v>
      </c>
      <c r="AV11" s="86">
        <f ca="1">MOD(AU11,2)*2</f>
        <v>0</v>
      </c>
      <c r="AW11" s="143"/>
      <c r="AX11" s="143">
        <f t="shared" ref="AX11" si="19">(AX10-MOD(AX10,2))/2</f>
        <v>0</v>
      </c>
      <c r="AY11" s="147"/>
      <c r="AZ11" s="116"/>
      <c r="BA11" s="116"/>
      <c r="BB11" s="116"/>
      <c r="BC11" s="116"/>
      <c r="BD11" s="116"/>
      <c r="BE11" s="116"/>
      <c r="BF11" s="116"/>
      <c r="BG11" s="116"/>
      <c r="BH11" s="115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</row>
    <row r="12" spans="1:72" ht="17.25" customHeight="1" x14ac:dyDescent="0.25">
      <c r="A12" s="110"/>
      <c r="B12" s="110"/>
      <c r="C12" s="119"/>
      <c r="D12" s="120"/>
      <c r="E12" s="140"/>
      <c r="F12" s="74"/>
      <c r="G12" s="143"/>
      <c r="H12" s="74"/>
      <c r="I12" s="143"/>
      <c r="J12" s="74"/>
      <c r="K12" s="143"/>
      <c r="L12" s="74"/>
      <c r="M12" s="143"/>
      <c r="N12" s="143"/>
      <c r="O12" s="78"/>
      <c r="P12" s="143"/>
      <c r="Q12" s="78"/>
      <c r="R12" s="143"/>
      <c r="S12" s="78"/>
      <c r="T12" s="143"/>
      <c r="U12" s="78"/>
      <c r="V12" s="143"/>
      <c r="W12" s="143"/>
      <c r="X12" s="82"/>
      <c r="Y12" s="143"/>
      <c r="Z12" s="82"/>
      <c r="AA12" s="143"/>
      <c r="AB12" s="82"/>
      <c r="AC12" s="143"/>
      <c r="AD12" s="82"/>
      <c r="AE12" s="143"/>
      <c r="AF12" s="143"/>
      <c r="AG12" s="70"/>
      <c r="AH12" s="143"/>
      <c r="AI12" s="70"/>
      <c r="AJ12" s="143"/>
      <c r="AK12" s="70"/>
      <c r="AL12" s="143"/>
      <c r="AM12" s="70"/>
      <c r="AN12" s="143"/>
      <c r="AO12" s="143"/>
      <c r="AP12" s="86"/>
      <c r="AQ12" s="143"/>
      <c r="AR12" s="86"/>
      <c r="AS12" s="143"/>
      <c r="AT12" s="86"/>
      <c r="AU12" s="143"/>
      <c r="AV12" s="86"/>
      <c r="AW12" s="143"/>
      <c r="AX12" s="143"/>
      <c r="AY12" s="147"/>
      <c r="AZ12" s="116"/>
      <c r="BA12" s="116"/>
      <c r="BB12" s="116"/>
      <c r="BC12" s="116"/>
      <c r="BD12" s="116"/>
      <c r="BE12" s="116"/>
      <c r="BF12" s="116"/>
      <c r="BG12" s="116"/>
      <c r="BH12" s="115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</row>
    <row r="13" spans="1:72" ht="17.25" customHeight="1" x14ac:dyDescent="0.25">
      <c r="A13" s="110"/>
      <c r="B13" s="110"/>
      <c r="C13" s="119"/>
      <c r="D13" s="120"/>
      <c r="E13" s="140">
        <f ca="1">(E11-MOD(E11,2))/2</f>
        <v>11</v>
      </c>
      <c r="F13" s="74">
        <f ca="1">MOD(E13,2)*2</f>
        <v>2</v>
      </c>
      <c r="G13" s="143">
        <f ca="1">(G11-MOD(G11,2))/2</f>
        <v>7</v>
      </c>
      <c r="H13" s="74">
        <f ca="1">MOD(G13,2)*2</f>
        <v>2</v>
      </c>
      <c r="I13" s="143">
        <f ca="1">(I11-MOD(I11,2))/2</f>
        <v>10</v>
      </c>
      <c r="J13" s="74">
        <f ca="1">MOD(I13,2)*2</f>
        <v>0</v>
      </c>
      <c r="K13" s="143">
        <f ca="1">(K11-MOD(K11,2))/2</f>
        <v>0</v>
      </c>
      <c r="L13" s="74">
        <f ca="1">MOD(K13,2)*2</f>
        <v>0</v>
      </c>
      <c r="M13" s="143"/>
      <c r="N13" s="143">
        <f ca="1">(N11-MOD(N11,2))/2</f>
        <v>0</v>
      </c>
      <c r="O13" s="78">
        <f ca="1">MOD(N13,2)*2</f>
        <v>0</v>
      </c>
      <c r="P13" s="143">
        <f ca="1">(P11-MOD(P11,2))/2</f>
        <v>1</v>
      </c>
      <c r="Q13" s="78">
        <f ca="1">MOD(P13,2)*2</f>
        <v>2</v>
      </c>
      <c r="R13" s="143">
        <f ca="1">(R11-MOD(R11,2))/2</f>
        <v>0</v>
      </c>
      <c r="S13" s="78">
        <f ca="1">MOD(R13,2)*2</f>
        <v>0</v>
      </c>
      <c r="T13" s="143">
        <f ca="1">(T11-MOD(T11,2))/2</f>
        <v>0</v>
      </c>
      <c r="U13" s="78">
        <f ca="1">MOD(T13,2)*2</f>
        <v>0</v>
      </c>
      <c r="V13" s="143"/>
      <c r="W13" s="143">
        <f ca="1">(W11-MOD(W11,2))/2</f>
        <v>0</v>
      </c>
      <c r="X13" s="82">
        <f ca="1">MOD(W13,2)*2</f>
        <v>0</v>
      </c>
      <c r="Y13" s="143">
        <f ca="1">(Y11-MOD(Y11,2))/2</f>
        <v>0</v>
      </c>
      <c r="Z13" s="82">
        <f ca="1">MOD(Y13,2)*2</f>
        <v>0</v>
      </c>
      <c r="AA13" s="143">
        <f ca="1">(AA11-MOD(AA11,2))/2</f>
        <v>0</v>
      </c>
      <c r="AB13" s="82">
        <f ca="1">MOD(AA13,2)*2</f>
        <v>0</v>
      </c>
      <c r="AC13" s="143">
        <f ca="1">(AC11-MOD(AC11,2))/2</f>
        <v>0</v>
      </c>
      <c r="AD13" s="82">
        <f ca="1">MOD(AC13,2)*2</f>
        <v>0</v>
      </c>
      <c r="AE13" s="143"/>
      <c r="AF13" s="143">
        <f ca="1">(AF11-MOD(AF11,2))/2</f>
        <v>0</v>
      </c>
      <c r="AG13" s="70">
        <f ca="1">MOD(AF13,2)*2</f>
        <v>0</v>
      </c>
      <c r="AH13" s="143">
        <f ca="1">(AH11-MOD(AH11,2))/2</f>
        <v>0</v>
      </c>
      <c r="AI13" s="70">
        <f ca="1">MOD(AH13,2)*2</f>
        <v>0</v>
      </c>
      <c r="AJ13" s="143">
        <f ca="1">(AJ11-MOD(AJ11,2))/2</f>
        <v>0</v>
      </c>
      <c r="AK13" s="70">
        <f ca="1">MOD(AJ13,2)*2</f>
        <v>0</v>
      </c>
      <c r="AL13" s="143">
        <f ca="1">(AL11-MOD(AL11,2))/2</f>
        <v>0</v>
      </c>
      <c r="AM13" s="70">
        <f ca="1">MOD(AL13,2)*2</f>
        <v>0</v>
      </c>
      <c r="AN13" s="143"/>
      <c r="AO13" s="143">
        <f ca="1">(AO11-MOD(AO11,2))/2</f>
        <v>0</v>
      </c>
      <c r="AP13" s="86">
        <f ca="1">MOD(AO13,2)*2</f>
        <v>0</v>
      </c>
      <c r="AQ13" s="143">
        <f ca="1">(AQ11-MOD(AQ11,2))/2</f>
        <v>0</v>
      </c>
      <c r="AR13" s="86">
        <f ca="1">MOD(AQ13,2)*2</f>
        <v>0</v>
      </c>
      <c r="AS13" s="143">
        <f ca="1">(AS11-MOD(AS11,2))/2</f>
        <v>0</v>
      </c>
      <c r="AT13" s="86">
        <f ca="1">MOD(AS13,2)*2</f>
        <v>0</v>
      </c>
      <c r="AU13" s="143">
        <f ca="1">(AU11-MOD(AU11,2))/2</f>
        <v>0</v>
      </c>
      <c r="AV13" s="86">
        <f ca="1">MOD(AU13,2)*2</f>
        <v>0</v>
      </c>
      <c r="AW13" s="143"/>
      <c r="AX13" s="143">
        <f>(AX11-MOD(AX11,2))/2</f>
        <v>0</v>
      </c>
      <c r="AY13" s="147"/>
      <c r="AZ13" s="116"/>
      <c r="BA13" s="116"/>
      <c r="BB13" s="116"/>
      <c r="BC13" s="116"/>
      <c r="BD13" s="116"/>
      <c r="BE13" s="116"/>
      <c r="BF13" s="116"/>
      <c r="BG13" s="116"/>
      <c r="BH13" s="115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</row>
    <row r="14" spans="1:72" ht="17.25" customHeight="1" x14ac:dyDescent="0.25">
      <c r="A14" s="110"/>
      <c r="B14" s="110"/>
      <c r="C14" s="119"/>
      <c r="D14" s="120"/>
      <c r="E14" s="140">
        <f ca="1">(E13-MOD(E13,2))/2</f>
        <v>5</v>
      </c>
      <c r="F14" s="74">
        <f ca="1">MOD(E14,2)*2</f>
        <v>2</v>
      </c>
      <c r="G14" s="143">
        <f ca="1">(G13-MOD(G13,2))/2</f>
        <v>3</v>
      </c>
      <c r="H14" s="74">
        <f ca="1">MOD(G14,2)*2</f>
        <v>2</v>
      </c>
      <c r="I14" s="143">
        <f ca="1">(I13-MOD(I13,2))/2</f>
        <v>5</v>
      </c>
      <c r="J14" s="74">
        <f ca="1">MOD(I14,2)*2</f>
        <v>2</v>
      </c>
      <c r="K14" s="143">
        <f ca="1">(K13-MOD(K13,2))/2</f>
        <v>0</v>
      </c>
      <c r="L14" s="74">
        <f ca="1">MOD(K14,2)*2</f>
        <v>0</v>
      </c>
      <c r="M14" s="143"/>
      <c r="N14" s="143">
        <f ca="1">(N13-MOD(N13,2))/2</f>
        <v>0</v>
      </c>
      <c r="O14" s="78">
        <f ca="1">MOD(N14,2)*2</f>
        <v>0</v>
      </c>
      <c r="P14" s="143">
        <f ca="1">(P13-MOD(P13,2))/2</f>
        <v>0</v>
      </c>
      <c r="Q14" s="78">
        <f ca="1">MOD(P14,2)*2</f>
        <v>0</v>
      </c>
      <c r="R14" s="143">
        <f ca="1">(R13-MOD(R13,2))/2</f>
        <v>0</v>
      </c>
      <c r="S14" s="78">
        <f ca="1">MOD(R14,2)*2</f>
        <v>0</v>
      </c>
      <c r="T14" s="143">
        <f ca="1">(T13-MOD(T13,2))/2</f>
        <v>0</v>
      </c>
      <c r="U14" s="78">
        <f ca="1">MOD(T14,2)*2</f>
        <v>0</v>
      </c>
      <c r="V14" s="143"/>
      <c r="W14" s="143">
        <f ca="1">(W13-MOD(W13,2))/2</f>
        <v>0</v>
      </c>
      <c r="X14" s="82">
        <f ca="1">MOD(W14,2)*2</f>
        <v>0</v>
      </c>
      <c r="Y14" s="143">
        <f ca="1">(Y13-MOD(Y13,2))/2</f>
        <v>0</v>
      </c>
      <c r="Z14" s="82">
        <f ca="1">MOD(Y14,2)*2</f>
        <v>0</v>
      </c>
      <c r="AA14" s="143">
        <f ca="1">(AA13-MOD(AA13,2))/2</f>
        <v>0</v>
      </c>
      <c r="AB14" s="82">
        <f ca="1">MOD(AA14,2)*2</f>
        <v>0</v>
      </c>
      <c r="AC14" s="143">
        <f ca="1">(AC13-MOD(AC13,2))/2</f>
        <v>0</v>
      </c>
      <c r="AD14" s="82">
        <f ca="1">MOD(AC14,2)*2</f>
        <v>0</v>
      </c>
      <c r="AE14" s="143"/>
      <c r="AF14" s="143">
        <f ca="1">(AF13-MOD(AF13,2))/2</f>
        <v>0</v>
      </c>
      <c r="AG14" s="70">
        <f ca="1">MOD(AF14,2)*2</f>
        <v>0</v>
      </c>
      <c r="AH14" s="143">
        <f ca="1">(AH13-MOD(AH13,2))/2</f>
        <v>0</v>
      </c>
      <c r="AI14" s="70">
        <f ca="1">MOD(AH14,2)*2</f>
        <v>0</v>
      </c>
      <c r="AJ14" s="143">
        <f ca="1">(AJ13-MOD(AJ13,2))/2</f>
        <v>0</v>
      </c>
      <c r="AK14" s="70">
        <f ca="1">MOD(AJ14,2)*2</f>
        <v>0</v>
      </c>
      <c r="AL14" s="143">
        <f ca="1">(AL13-MOD(AL13,2))/2</f>
        <v>0</v>
      </c>
      <c r="AM14" s="70">
        <f ca="1">MOD(AL14,2)*2</f>
        <v>0</v>
      </c>
      <c r="AN14" s="143"/>
      <c r="AO14" s="143">
        <f ca="1">(AO13-MOD(AO13,2))/2</f>
        <v>0</v>
      </c>
      <c r="AP14" s="86">
        <f ca="1">MOD(AO14,2)*2</f>
        <v>0</v>
      </c>
      <c r="AQ14" s="143">
        <f ca="1">(AQ13-MOD(AQ13,2))/2</f>
        <v>0</v>
      </c>
      <c r="AR14" s="86">
        <f ca="1">MOD(AQ14,2)*2</f>
        <v>0</v>
      </c>
      <c r="AS14" s="143">
        <f ca="1">(AS13-MOD(AS13,2))/2</f>
        <v>0</v>
      </c>
      <c r="AT14" s="86">
        <f ca="1">MOD(AS14,2)*2</f>
        <v>0</v>
      </c>
      <c r="AU14" s="143">
        <f ca="1">(AU13-MOD(AU13,2))/2</f>
        <v>0</v>
      </c>
      <c r="AV14" s="86">
        <f ca="1">MOD(AU14,2)*2</f>
        <v>0</v>
      </c>
      <c r="AW14" s="143"/>
      <c r="AX14" s="143">
        <f>(AX13-MOD(AX13,2))/2</f>
        <v>0</v>
      </c>
      <c r="AY14" s="147"/>
      <c r="AZ14" s="116"/>
      <c r="BA14" s="116"/>
      <c r="BB14" s="116"/>
      <c r="BC14" s="116"/>
      <c r="BD14" s="116"/>
      <c r="BE14" s="116"/>
      <c r="BF14" s="116"/>
      <c r="BG14" s="116"/>
      <c r="BH14" s="115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</row>
    <row r="15" spans="1:72" ht="17.25" customHeight="1" x14ac:dyDescent="0.25">
      <c r="A15" s="110"/>
      <c r="B15" s="110"/>
      <c r="C15" s="119"/>
      <c r="D15" s="120"/>
      <c r="E15" s="140">
        <f ca="1">(E14-MOD(E14,2))/2</f>
        <v>2</v>
      </c>
      <c r="F15" s="74">
        <f ca="1">MOD(E15,3)</f>
        <v>2</v>
      </c>
      <c r="G15" s="143">
        <f ca="1">(G14-MOD(G14,2))/2</f>
        <v>1</v>
      </c>
      <c r="H15" s="74">
        <f ca="1">MOD(G15,3)</f>
        <v>1</v>
      </c>
      <c r="I15" s="143">
        <f ca="1">(I14-MOD(I14,2))/2</f>
        <v>2</v>
      </c>
      <c r="J15" s="74">
        <f ca="1">MOD(I15,3)</f>
        <v>2</v>
      </c>
      <c r="K15" s="143">
        <f ca="1">(K14-MOD(K14,2))/2</f>
        <v>0</v>
      </c>
      <c r="L15" s="74">
        <f ca="1">MOD(K15,3)</f>
        <v>0</v>
      </c>
      <c r="M15" s="143"/>
      <c r="N15" s="143">
        <f ca="1">(N14-MOD(N14,2))/2</f>
        <v>0</v>
      </c>
      <c r="O15" s="78">
        <f ca="1">MOD(N15,3)</f>
        <v>0</v>
      </c>
      <c r="P15" s="143">
        <f ca="1">(P14-MOD(P14,2))/2</f>
        <v>0</v>
      </c>
      <c r="Q15" s="78">
        <f ca="1">MOD(P15,3)</f>
        <v>0</v>
      </c>
      <c r="R15" s="143">
        <f ca="1">(R14-MOD(R14,2))/2</f>
        <v>0</v>
      </c>
      <c r="S15" s="78">
        <f ca="1">MOD(R15,3)</f>
        <v>0</v>
      </c>
      <c r="T15" s="143">
        <f ca="1">(T14-MOD(T14,2))/2</f>
        <v>0</v>
      </c>
      <c r="U15" s="78">
        <f ca="1">MOD(T15,3)</f>
        <v>0</v>
      </c>
      <c r="V15" s="143"/>
      <c r="W15" s="143">
        <f ca="1">(W14-MOD(W14,2))/2</f>
        <v>0</v>
      </c>
      <c r="X15" s="82">
        <f ca="1">MOD(W15,3)</f>
        <v>0</v>
      </c>
      <c r="Y15" s="143">
        <f ca="1">(Y14-MOD(Y14,2))/2</f>
        <v>0</v>
      </c>
      <c r="Z15" s="82">
        <f ca="1">MOD(Y15,3)</f>
        <v>0</v>
      </c>
      <c r="AA15" s="143">
        <f ca="1">(AA14-MOD(AA14,2))/2</f>
        <v>0</v>
      </c>
      <c r="AB15" s="82">
        <f ca="1">MOD(AA15,3)</f>
        <v>0</v>
      </c>
      <c r="AC15" s="143">
        <f ca="1">(AC14-MOD(AC14,2))/2</f>
        <v>0</v>
      </c>
      <c r="AD15" s="82">
        <f ca="1">MOD(AC15,3)</f>
        <v>0</v>
      </c>
      <c r="AE15" s="143"/>
      <c r="AF15" s="143">
        <f ca="1">(AF14-MOD(AF14,2))/2</f>
        <v>0</v>
      </c>
      <c r="AG15" s="70">
        <f ca="1">MOD(AF15,3)</f>
        <v>0</v>
      </c>
      <c r="AH15" s="143">
        <f ca="1">(AH14-MOD(AH14,2))/2</f>
        <v>0</v>
      </c>
      <c r="AI15" s="70">
        <f ca="1">MOD(AH15,3)</f>
        <v>0</v>
      </c>
      <c r="AJ15" s="143">
        <f ca="1">(AJ14-MOD(AJ14,2))/2</f>
        <v>0</v>
      </c>
      <c r="AK15" s="70">
        <f ca="1">MOD(AJ15,3)</f>
        <v>0</v>
      </c>
      <c r="AL15" s="143">
        <f ca="1">(AL14-MOD(AL14,2))/2</f>
        <v>0</v>
      </c>
      <c r="AM15" s="70">
        <f ca="1">MOD(AL15,3)</f>
        <v>0</v>
      </c>
      <c r="AN15" s="143"/>
      <c r="AO15" s="143">
        <f ca="1">(AO14-MOD(AO14,2))/2</f>
        <v>0</v>
      </c>
      <c r="AP15" s="86">
        <f ca="1">MOD(AO15,3)</f>
        <v>0</v>
      </c>
      <c r="AQ15" s="143">
        <f ca="1">(AQ14-MOD(AQ14,2))/2</f>
        <v>0</v>
      </c>
      <c r="AR15" s="86">
        <f ca="1">MOD(AQ15,3)</f>
        <v>0</v>
      </c>
      <c r="AS15" s="143">
        <f ca="1">(AS14-MOD(AS14,2))/2</f>
        <v>0</v>
      </c>
      <c r="AT15" s="86">
        <f ca="1">MOD(AS15,3)</f>
        <v>0</v>
      </c>
      <c r="AU15" s="143">
        <f ca="1">(AU14-MOD(AU14,2))/2</f>
        <v>0</v>
      </c>
      <c r="AV15" s="86">
        <f ca="1">MOD(AU15,3)</f>
        <v>0</v>
      </c>
      <c r="AW15" s="143"/>
      <c r="AX15" s="143">
        <f>(AX14-MOD(AX14,2))/2</f>
        <v>0</v>
      </c>
      <c r="AY15" s="147"/>
      <c r="AZ15" s="116"/>
      <c r="BA15" s="116"/>
      <c r="BB15" s="116"/>
      <c r="BC15" s="116"/>
      <c r="BD15" s="116"/>
      <c r="BE15" s="116"/>
      <c r="BF15" s="116"/>
      <c r="BG15" s="116"/>
      <c r="BH15" s="115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</row>
    <row r="16" spans="1:72" ht="17.25" customHeight="1" x14ac:dyDescent="0.25">
      <c r="A16" s="110"/>
      <c r="B16" s="110"/>
      <c r="C16" s="119"/>
      <c r="D16" s="120"/>
      <c r="E16" s="140">
        <f ca="1">(E15-MOD(E15,3))/3</f>
        <v>0</v>
      </c>
      <c r="F16" s="74">
        <f ca="1">MOD(E16,3)</f>
        <v>0</v>
      </c>
      <c r="G16" s="143">
        <f ca="1">(G15-MOD(G15,3))/3</f>
        <v>0</v>
      </c>
      <c r="H16" s="74">
        <f ca="1">MOD(G16,3)</f>
        <v>0</v>
      </c>
      <c r="I16" s="143">
        <f ca="1">(I15-MOD(I15,3))/3</f>
        <v>0</v>
      </c>
      <c r="J16" s="74">
        <f ca="1">MOD(I16,3)</f>
        <v>0</v>
      </c>
      <c r="K16" s="143">
        <f ca="1">(K15-MOD(K15,3))/3</f>
        <v>0</v>
      </c>
      <c r="L16" s="74">
        <f ca="1">MOD(K16,3)</f>
        <v>0</v>
      </c>
      <c r="M16" s="143"/>
      <c r="N16" s="143">
        <f ca="1">(N15-MOD(N15,3))/3</f>
        <v>0</v>
      </c>
      <c r="O16" s="78">
        <f ca="1">MOD(N16,3)</f>
        <v>0</v>
      </c>
      <c r="P16" s="143">
        <f ca="1">(P15-MOD(P15,3))/3</f>
        <v>0</v>
      </c>
      <c r="Q16" s="78">
        <f ca="1">MOD(P16,3)</f>
        <v>0</v>
      </c>
      <c r="R16" s="143">
        <f ca="1">(R15-MOD(R15,3))/3</f>
        <v>0</v>
      </c>
      <c r="S16" s="78">
        <f ca="1">MOD(R16,3)</f>
        <v>0</v>
      </c>
      <c r="T16" s="143">
        <f ca="1">(T15-MOD(T15,3))/3</f>
        <v>0</v>
      </c>
      <c r="U16" s="78">
        <f ca="1">MOD(T16,3)</f>
        <v>0</v>
      </c>
      <c r="V16" s="143"/>
      <c r="W16" s="143">
        <f ca="1">(W15-MOD(W15,3))/3</f>
        <v>0</v>
      </c>
      <c r="X16" s="82">
        <f ca="1">MOD(W16,3)</f>
        <v>0</v>
      </c>
      <c r="Y16" s="143">
        <f ca="1">(Y15-MOD(Y15,3))/3</f>
        <v>0</v>
      </c>
      <c r="Z16" s="82">
        <f ca="1">MOD(Y16,3)</f>
        <v>0</v>
      </c>
      <c r="AA16" s="143">
        <f ca="1">(AA15-MOD(AA15,3))/3</f>
        <v>0</v>
      </c>
      <c r="AB16" s="82">
        <f ca="1">MOD(AA16,3)</f>
        <v>0</v>
      </c>
      <c r="AC16" s="143">
        <f ca="1">(AC15-MOD(AC15,3))/3</f>
        <v>0</v>
      </c>
      <c r="AD16" s="82">
        <f ca="1">MOD(AC16,3)</f>
        <v>0</v>
      </c>
      <c r="AE16" s="143"/>
      <c r="AF16" s="143">
        <f ca="1">(AF15-MOD(AF15,3))/3</f>
        <v>0</v>
      </c>
      <c r="AG16" s="70">
        <f ca="1">MOD(AF16,3)</f>
        <v>0</v>
      </c>
      <c r="AH16" s="143">
        <f ca="1">(AH15-MOD(AH15,3))/3</f>
        <v>0</v>
      </c>
      <c r="AI16" s="70">
        <f ca="1">MOD(AH16,3)</f>
        <v>0</v>
      </c>
      <c r="AJ16" s="143">
        <f ca="1">(AJ15-MOD(AJ15,3))/3</f>
        <v>0</v>
      </c>
      <c r="AK16" s="70">
        <f ca="1">MOD(AJ16,3)</f>
        <v>0</v>
      </c>
      <c r="AL16" s="143">
        <f ca="1">(AL15-MOD(AL15,3))/3</f>
        <v>0</v>
      </c>
      <c r="AM16" s="70">
        <f ca="1">MOD(AL16,3)</f>
        <v>0</v>
      </c>
      <c r="AN16" s="143"/>
      <c r="AO16" s="143">
        <f ca="1">(AO15-MOD(AO15,3))/3</f>
        <v>0</v>
      </c>
      <c r="AP16" s="86">
        <f ca="1">MOD(AO16,3)</f>
        <v>0</v>
      </c>
      <c r="AQ16" s="143">
        <f ca="1">(AQ15-MOD(AQ15,3))/3</f>
        <v>0</v>
      </c>
      <c r="AR16" s="86">
        <f ca="1">MOD(AQ16,3)</f>
        <v>0</v>
      </c>
      <c r="AS16" s="143">
        <f ca="1">(AS15-MOD(AS15,3))/3</f>
        <v>0</v>
      </c>
      <c r="AT16" s="86">
        <f ca="1">MOD(AS16,3)</f>
        <v>0</v>
      </c>
      <c r="AU16" s="143">
        <f ca="1">(AU15-MOD(AU15,3))/3</f>
        <v>0</v>
      </c>
      <c r="AV16" s="86">
        <f ca="1">MOD(AU16,3)</f>
        <v>0</v>
      </c>
      <c r="AW16" s="143"/>
      <c r="AX16" s="143">
        <f>(AX15-MOD(AX15,3))/3</f>
        <v>0</v>
      </c>
      <c r="AY16" s="147"/>
      <c r="AZ16" s="116"/>
      <c r="BA16" s="116"/>
      <c r="BB16" s="116"/>
      <c r="BC16" s="116"/>
      <c r="BD16" s="116"/>
      <c r="BE16" s="116"/>
      <c r="BF16" s="116"/>
      <c r="BG16" s="116"/>
      <c r="BH16" s="115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</row>
    <row r="17" spans="1:72" ht="17.25" customHeight="1" x14ac:dyDescent="0.25">
      <c r="A17" s="110"/>
      <c r="B17" s="110"/>
      <c r="C17" s="119"/>
      <c r="D17" s="120"/>
      <c r="E17" s="137"/>
      <c r="F17" s="75"/>
      <c r="G17" s="142"/>
      <c r="H17" s="75"/>
      <c r="I17" s="142"/>
      <c r="J17" s="75"/>
      <c r="K17" s="142"/>
      <c r="L17" s="75"/>
      <c r="M17" s="142"/>
      <c r="N17" s="142"/>
      <c r="O17" s="79"/>
      <c r="P17" s="142"/>
      <c r="Q17" s="79"/>
      <c r="R17" s="142"/>
      <c r="S17" s="79"/>
      <c r="T17" s="142"/>
      <c r="U17" s="79"/>
      <c r="V17" s="142"/>
      <c r="W17" s="142"/>
      <c r="X17" s="83"/>
      <c r="Y17" s="142"/>
      <c r="Z17" s="83"/>
      <c r="AA17" s="142"/>
      <c r="AB17" s="83"/>
      <c r="AC17" s="142"/>
      <c r="AD17" s="83"/>
      <c r="AE17" s="142"/>
      <c r="AF17" s="142"/>
      <c r="AG17" s="71"/>
      <c r="AH17" s="142"/>
      <c r="AI17" s="71"/>
      <c r="AJ17" s="142"/>
      <c r="AK17" s="71"/>
      <c r="AL17" s="142"/>
      <c r="AM17" s="71"/>
      <c r="AN17" s="142"/>
      <c r="AO17" s="142"/>
      <c r="AP17" s="87"/>
      <c r="AQ17" s="142"/>
      <c r="AR17" s="87"/>
      <c r="AS17" s="142"/>
      <c r="AT17" s="87"/>
      <c r="AU17" s="142"/>
      <c r="AV17" s="87"/>
      <c r="AW17" s="142"/>
      <c r="AX17" s="142"/>
      <c r="AY17" s="146"/>
      <c r="AZ17" s="114"/>
      <c r="BA17" s="114"/>
      <c r="BB17" s="114"/>
      <c r="BC17" s="114"/>
      <c r="BD17" s="114"/>
      <c r="BE17" s="114"/>
      <c r="BF17" s="114"/>
      <c r="BG17" s="114"/>
      <c r="BH17" s="115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</row>
    <row r="18" spans="1:72" ht="9.75" customHeight="1" x14ac:dyDescent="0.25">
      <c r="A18" s="110"/>
      <c r="B18" s="110"/>
      <c r="C18" s="119"/>
      <c r="D18" s="120"/>
      <c r="E18" s="121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2"/>
      <c r="AZ18" s="112"/>
      <c r="BA18" s="112"/>
      <c r="BB18" s="112"/>
      <c r="BC18" s="112"/>
      <c r="BD18" s="112"/>
      <c r="BE18" s="112"/>
      <c r="BF18" s="112"/>
      <c r="BG18" s="112"/>
      <c r="BH18" s="115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</row>
    <row r="19" spans="1:72" ht="9.75" customHeight="1" x14ac:dyDescent="0.25">
      <c r="A19" s="110"/>
      <c r="B19" s="110"/>
      <c r="C19" s="119"/>
      <c r="D19" s="120"/>
      <c r="E19" s="12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2"/>
      <c r="AZ19" s="112"/>
      <c r="BA19" s="112"/>
      <c r="BB19" s="112"/>
      <c r="BC19" s="112"/>
      <c r="BD19" s="112"/>
      <c r="BE19" s="112"/>
      <c r="BF19" s="112"/>
      <c r="BG19" s="112"/>
      <c r="BH19" s="115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</row>
    <row r="20" spans="1:72" ht="15.75" customHeight="1" x14ac:dyDescent="0.25">
      <c r="A20" s="110"/>
      <c r="B20" s="110"/>
      <c r="C20" s="119"/>
      <c r="D20" s="120"/>
      <c r="E20" s="121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2"/>
      <c r="AZ20" s="112"/>
      <c r="BA20" s="112"/>
      <c r="BB20" s="112"/>
      <c r="BC20" s="112"/>
      <c r="BD20" s="112"/>
      <c r="BE20" s="112"/>
      <c r="BF20" s="112"/>
      <c r="BG20" s="112"/>
      <c r="BH20" s="115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</row>
    <row r="21" spans="1:72" ht="55.5" customHeight="1" x14ac:dyDescent="0.25">
      <c r="A21" s="110"/>
      <c r="B21" s="110"/>
      <c r="C21" s="119"/>
      <c r="D21" s="120"/>
      <c r="E21" s="121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2"/>
      <c r="AZ21" s="112"/>
      <c r="BA21" s="112"/>
      <c r="BB21" s="112"/>
      <c r="BC21" s="112"/>
      <c r="BD21" s="112"/>
      <c r="BE21" s="112"/>
      <c r="BF21" s="112"/>
      <c r="BG21" s="112"/>
      <c r="BH21" s="115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</row>
    <row r="22" spans="1:72" ht="8.25" customHeight="1" x14ac:dyDescent="0.25">
      <c r="A22" s="110"/>
      <c r="B22" s="112"/>
      <c r="C22" s="119"/>
      <c r="D22" s="123"/>
      <c r="E22" s="124"/>
      <c r="F22" s="123"/>
      <c r="G22" s="123"/>
      <c r="H22" s="123"/>
      <c r="I22" s="123"/>
      <c r="J22" s="123"/>
      <c r="K22" s="123"/>
      <c r="L22" s="123"/>
      <c r="M22" s="125"/>
      <c r="N22" s="123"/>
      <c r="O22" s="123"/>
      <c r="P22" s="123"/>
      <c r="Q22" s="123"/>
      <c r="R22" s="123"/>
      <c r="S22" s="123"/>
      <c r="T22" s="123"/>
      <c r="U22" s="123"/>
      <c r="V22" s="125"/>
      <c r="W22" s="123"/>
      <c r="X22" s="123"/>
      <c r="Y22" s="123"/>
      <c r="Z22" s="123"/>
      <c r="AA22" s="123"/>
      <c r="AB22" s="123"/>
      <c r="AC22" s="123"/>
      <c r="AD22" s="123"/>
      <c r="AE22" s="125"/>
      <c r="AF22" s="123"/>
      <c r="AG22" s="123"/>
      <c r="AH22" s="123"/>
      <c r="AI22" s="123"/>
      <c r="AJ22" s="123"/>
      <c r="AK22" s="123"/>
      <c r="AL22" s="123"/>
      <c r="AM22" s="123"/>
      <c r="AN22" s="125"/>
      <c r="AO22" s="123"/>
      <c r="AP22" s="123"/>
      <c r="AQ22" s="123"/>
      <c r="AR22" s="123"/>
      <c r="AS22" s="123"/>
      <c r="AT22" s="123"/>
      <c r="AU22" s="123"/>
      <c r="AV22" s="123"/>
      <c r="AW22" s="125"/>
      <c r="AX22" s="123"/>
      <c r="AY22" s="122"/>
      <c r="AZ22" s="112"/>
      <c r="BA22" s="112"/>
      <c r="BB22" s="112"/>
      <c r="BC22" s="112"/>
      <c r="BD22" s="112"/>
      <c r="BE22" s="112"/>
      <c r="BF22" s="112"/>
      <c r="BG22" s="112"/>
      <c r="BH22" s="115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</row>
    <row r="23" spans="1:72" ht="8.25" customHeight="1" x14ac:dyDescent="0.25">
      <c r="A23" s="110"/>
      <c r="B23" s="112"/>
      <c r="C23" s="119"/>
      <c r="D23" s="123"/>
      <c r="E23" s="124"/>
      <c r="F23" s="123"/>
      <c r="G23" s="123"/>
      <c r="H23" s="123"/>
      <c r="I23" s="123"/>
      <c r="J23" s="123"/>
      <c r="K23" s="123"/>
      <c r="L23" s="123"/>
      <c r="M23" s="125"/>
      <c r="N23" s="123"/>
      <c r="O23" s="123"/>
      <c r="P23" s="123"/>
      <c r="Q23" s="123"/>
      <c r="R23" s="123"/>
      <c r="S23" s="123"/>
      <c r="T23" s="123"/>
      <c r="U23" s="123"/>
      <c r="V23" s="125"/>
      <c r="W23" s="123"/>
      <c r="X23" s="123"/>
      <c r="Y23" s="123"/>
      <c r="Z23" s="123"/>
      <c r="AA23" s="123"/>
      <c r="AB23" s="123"/>
      <c r="AC23" s="123"/>
      <c r="AD23" s="123"/>
      <c r="AE23" s="125"/>
      <c r="AF23" s="123"/>
      <c r="AG23" s="123"/>
      <c r="AH23" s="123"/>
      <c r="AI23" s="123"/>
      <c r="AJ23" s="123"/>
      <c r="AK23" s="123"/>
      <c r="AL23" s="123"/>
      <c r="AM23" s="123"/>
      <c r="AN23" s="125"/>
      <c r="AO23" s="123"/>
      <c r="AP23" s="123"/>
      <c r="AQ23" s="123"/>
      <c r="AR23" s="123"/>
      <c r="AS23" s="123"/>
      <c r="AT23" s="123"/>
      <c r="AU23" s="123"/>
      <c r="AV23" s="123"/>
      <c r="AW23" s="125"/>
      <c r="AX23" s="123"/>
      <c r="AY23" s="122"/>
      <c r="AZ23" s="112"/>
      <c r="BA23" s="112"/>
      <c r="BB23" s="112"/>
      <c r="BC23" s="112"/>
      <c r="BD23" s="112"/>
      <c r="BE23" s="112"/>
      <c r="BF23" s="112"/>
      <c r="BG23" s="112"/>
      <c r="BH23" s="115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</row>
    <row r="24" spans="1:72" ht="8.25" customHeight="1" x14ac:dyDescent="0.25">
      <c r="A24" s="110"/>
      <c r="B24" s="112"/>
      <c r="C24" s="119"/>
      <c r="D24" s="123"/>
      <c r="E24" s="124"/>
      <c r="F24" s="123"/>
      <c r="G24" s="123"/>
      <c r="H24" s="123"/>
      <c r="I24" s="123"/>
      <c r="J24" s="123"/>
      <c r="K24" s="123"/>
      <c r="L24" s="123"/>
      <c r="M24" s="125"/>
      <c r="N24" s="123"/>
      <c r="O24" s="123"/>
      <c r="P24" s="123"/>
      <c r="Q24" s="123"/>
      <c r="R24" s="123"/>
      <c r="S24" s="123"/>
      <c r="T24" s="123"/>
      <c r="U24" s="123"/>
      <c r="V24" s="125"/>
      <c r="W24" s="123"/>
      <c r="X24" s="123"/>
      <c r="Y24" s="123"/>
      <c r="Z24" s="123"/>
      <c r="AA24" s="123"/>
      <c r="AB24" s="123"/>
      <c r="AC24" s="123"/>
      <c r="AD24" s="123"/>
      <c r="AE24" s="125"/>
      <c r="AF24" s="123"/>
      <c r="AG24" s="123"/>
      <c r="AH24" s="123"/>
      <c r="AI24" s="123"/>
      <c r="AJ24" s="123"/>
      <c r="AK24" s="123"/>
      <c r="AL24" s="123"/>
      <c r="AM24" s="123"/>
      <c r="AN24" s="125"/>
      <c r="AO24" s="123"/>
      <c r="AP24" s="123"/>
      <c r="AQ24" s="123"/>
      <c r="AR24" s="123"/>
      <c r="AS24" s="123"/>
      <c r="AT24" s="123"/>
      <c r="AU24" s="123"/>
      <c r="AV24" s="123"/>
      <c r="AW24" s="125"/>
      <c r="AX24" s="123"/>
      <c r="AY24" s="122"/>
      <c r="AZ24" s="112"/>
      <c r="BA24" s="112"/>
      <c r="BB24" s="112"/>
      <c r="BC24" s="112"/>
      <c r="BD24" s="112"/>
      <c r="BE24" s="112"/>
      <c r="BF24" s="112"/>
      <c r="BG24" s="112"/>
      <c r="BH24" s="115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</row>
    <row r="25" spans="1:72" ht="8.25" customHeight="1" x14ac:dyDescent="0.25">
      <c r="A25" s="110"/>
      <c r="B25" s="112"/>
      <c r="C25" s="119"/>
      <c r="D25" s="123"/>
      <c r="E25" s="124"/>
      <c r="F25" s="123"/>
      <c r="G25" s="123"/>
      <c r="H25" s="123"/>
      <c r="I25" s="123"/>
      <c r="J25" s="123"/>
      <c r="K25" s="123"/>
      <c r="L25" s="123"/>
      <c r="M25" s="126"/>
      <c r="N25" s="123"/>
      <c r="O25" s="123"/>
      <c r="P25" s="123"/>
      <c r="Q25" s="123"/>
      <c r="R25" s="123"/>
      <c r="S25" s="123"/>
      <c r="T25" s="123"/>
      <c r="U25" s="123"/>
      <c r="V25" s="126"/>
      <c r="W25" s="123"/>
      <c r="X25" s="123"/>
      <c r="Y25" s="123"/>
      <c r="Z25" s="123"/>
      <c r="AA25" s="123"/>
      <c r="AB25" s="123"/>
      <c r="AC25" s="123"/>
      <c r="AD25" s="123"/>
      <c r="AE25" s="126"/>
      <c r="AF25" s="123"/>
      <c r="AG25" s="123"/>
      <c r="AH25" s="123"/>
      <c r="AI25" s="123"/>
      <c r="AJ25" s="123"/>
      <c r="AK25" s="123"/>
      <c r="AL25" s="123"/>
      <c r="AM25" s="123"/>
      <c r="AN25" s="126"/>
      <c r="AO25" s="123"/>
      <c r="AP25" s="123"/>
      <c r="AQ25" s="123"/>
      <c r="AR25" s="123"/>
      <c r="AS25" s="123"/>
      <c r="AT25" s="123"/>
      <c r="AU25" s="123"/>
      <c r="AV25" s="123"/>
      <c r="AW25" s="126"/>
      <c r="AX25" s="123"/>
      <c r="AY25" s="122"/>
      <c r="AZ25" s="112"/>
      <c r="BA25" s="112"/>
      <c r="BB25" s="112"/>
      <c r="BC25" s="112"/>
      <c r="BD25" s="112"/>
      <c r="BE25" s="112"/>
      <c r="BF25" s="112"/>
      <c r="BG25" s="112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</row>
    <row r="26" spans="1:72" ht="9.75" customHeight="1" x14ac:dyDescent="0.25">
      <c r="A26" s="110"/>
      <c r="B26" s="112"/>
      <c r="C26" s="119"/>
      <c r="D26" s="123"/>
      <c r="E26" s="124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2"/>
      <c r="AZ26" s="112"/>
      <c r="BA26" s="112"/>
      <c r="BB26" s="112"/>
      <c r="BC26" s="112"/>
      <c r="BD26" s="112"/>
      <c r="BE26" s="112"/>
      <c r="BF26" s="112"/>
      <c r="BG26" s="112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</row>
    <row r="27" spans="1:72" ht="9.75" customHeight="1" x14ac:dyDescent="0.25">
      <c r="A27" s="110"/>
      <c r="B27" s="110"/>
      <c r="C27" s="119"/>
      <c r="D27" s="120"/>
      <c r="E27" s="121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2"/>
      <c r="AZ27" s="112"/>
      <c r="BA27" s="112"/>
      <c r="BB27" s="112"/>
      <c r="BC27" s="112"/>
      <c r="BD27" s="112"/>
      <c r="BE27" s="112"/>
      <c r="BF27" s="112"/>
      <c r="BG27" s="112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</row>
    <row r="28" spans="1:72" ht="9.75" customHeight="1" x14ac:dyDescent="0.25">
      <c r="A28" s="110"/>
      <c r="B28" s="110"/>
      <c r="C28" s="119"/>
      <c r="D28" s="120"/>
      <c r="E28" s="121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2"/>
      <c r="AZ28" s="112"/>
      <c r="BA28" s="112"/>
      <c r="BB28" s="112"/>
      <c r="BC28" s="112"/>
      <c r="BD28" s="112"/>
      <c r="BE28" s="112"/>
      <c r="BF28" s="112"/>
      <c r="BG28" s="112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</row>
    <row r="29" spans="1:72" ht="9.75" customHeight="1" x14ac:dyDescent="0.25">
      <c r="A29" s="110"/>
      <c r="B29" s="110"/>
      <c r="C29" s="119"/>
      <c r="D29" s="120"/>
      <c r="E29" s="121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2"/>
      <c r="AZ29" s="112"/>
      <c r="BA29" s="112"/>
      <c r="BB29" s="112"/>
      <c r="BC29" s="112"/>
      <c r="BD29" s="112"/>
      <c r="BE29" s="112"/>
      <c r="BF29" s="112"/>
      <c r="BG29" s="112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</row>
    <row r="30" spans="1:72" ht="9.75" customHeight="1" x14ac:dyDescent="0.25">
      <c r="A30" s="110"/>
      <c r="B30" s="110"/>
      <c r="C30" s="127"/>
      <c r="D30" s="128"/>
      <c r="E30" s="129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30"/>
      <c r="AZ30" s="112"/>
      <c r="BA30" s="112"/>
      <c r="BB30" s="112"/>
      <c r="BC30" s="112"/>
      <c r="BD30" s="112"/>
      <c r="BE30" s="112"/>
      <c r="BF30" s="112"/>
      <c r="BG30" s="112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</row>
    <row r="31" spans="1:72" ht="44.25" customHeight="1" x14ac:dyDescent="0.25">
      <c r="A31" s="110"/>
      <c r="B31" s="110"/>
      <c r="C31" s="110"/>
      <c r="D31" s="110"/>
      <c r="E31" s="11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2"/>
      <c r="AZ31" s="112"/>
      <c r="BA31" s="112"/>
      <c r="BB31" s="112"/>
      <c r="BC31" s="112"/>
      <c r="BD31" s="112"/>
      <c r="BE31" s="112"/>
      <c r="BF31" s="112"/>
      <c r="BG31" s="112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</row>
    <row r="32" spans="1:72" x14ac:dyDescent="0.25">
      <c r="A32" s="110"/>
      <c r="B32" s="110"/>
      <c r="C32" s="110"/>
      <c r="D32" s="110"/>
      <c r="E32" s="111"/>
      <c r="F32" s="110">
        <v>0</v>
      </c>
      <c r="G32" s="110"/>
      <c r="H32" s="110">
        <v>0</v>
      </c>
      <c r="I32" s="110"/>
      <c r="J32" s="110">
        <v>0</v>
      </c>
      <c r="K32" s="110"/>
      <c r="L32" s="110">
        <v>0</v>
      </c>
      <c r="M32" s="110"/>
      <c r="N32" s="110"/>
      <c r="O32" s="110">
        <v>0</v>
      </c>
      <c r="P32" s="110"/>
      <c r="Q32" s="110">
        <v>0</v>
      </c>
      <c r="R32" s="110"/>
      <c r="S32" s="110">
        <v>0</v>
      </c>
      <c r="T32" s="110"/>
      <c r="U32" s="110">
        <v>0</v>
      </c>
      <c r="V32" s="110"/>
      <c r="W32" s="110"/>
      <c r="X32" s="110">
        <v>0</v>
      </c>
      <c r="Y32" s="110"/>
      <c r="Z32" s="110">
        <v>0</v>
      </c>
      <c r="AA32" s="110"/>
      <c r="AB32" s="110">
        <v>0</v>
      </c>
      <c r="AC32" s="110"/>
      <c r="AD32" s="110">
        <v>0</v>
      </c>
      <c r="AE32" s="110"/>
      <c r="AF32" s="110"/>
      <c r="AG32" s="110">
        <v>0</v>
      </c>
      <c r="AH32" s="110"/>
      <c r="AI32" s="110">
        <v>0</v>
      </c>
      <c r="AJ32" s="110"/>
      <c r="AK32" s="110">
        <v>0</v>
      </c>
      <c r="AL32" s="110"/>
      <c r="AM32" s="110">
        <v>0</v>
      </c>
      <c r="AN32" s="110"/>
      <c r="AO32" s="110"/>
      <c r="AP32" s="110">
        <v>0</v>
      </c>
      <c r="AQ32" s="110"/>
      <c r="AR32" s="110">
        <v>0</v>
      </c>
      <c r="AS32" s="110"/>
      <c r="AT32" s="110">
        <v>0</v>
      </c>
      <c r="AU32" s="110"/>
      <c r="AV32" s="110">
        <v>0</v>
      </c>
      <c r="AW32" s="110"/>
      <c r="AX32" s="110"/>
      <c r="AY32" s="112"/>
      <c r="AZ32" s="112"/>
      <c r="BA32" s="112"/>
      <c r="BB32" s="112"/>
      <c r="BC32" s="112"/>
      <c r="BD32" s="112"/>
      <c r="BE32" s="112"/>
      <c r="BF32" s="112"/>
      <c r="BG32" s="112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</row>
    <row r="33" spans="1:72" x14ac:dyDescent="0.25">
      <c r="A33" s="110"/>
      <c r="B33" s="110"/>
      <c r="C33" s="110"/>
      <c r="D33" s="110"/>
      <c r="E33" s="111"/>
      <c r="F33" s="110">
        <v>2</v>
      </c>
      <c r="G33" s="110"/>
      <c r="H33" s="110">
        <v>2</v>
      </c>
      <c r="I33" s="110"/>
      <c r="J33" s="110">
        <v>2</v>
      </c>
      <c r="K33" s="110"/>
      <c r="L33" s="110">
        <v>2</v>
      </c>
      <c r="M33" s="110"/>
      <c r="N33" s="110"/>
      <c r="O33" s="110">
        <v>2</v>
      </c>
      <c r="P33" s="110"/>
      <c r="Q33" s="110">
        <v>2</v>
      </c>
      <c r="R33" s="110"/>
      <c r="S33" s="110">
        <v>2</v>
      </c>
      <c r="T33" s="110"/>
      <c r="U33" s="110">
        <v>2</v>
      </c>
      <c r="V33" s="110"/>
      <c r="W33" s="110"/>
      <c r="X33" s="110">
        <v>2</v>
      </c>
      <c r="Y33" s="110"/>
      <c r="Z33" s="110">
        <v>2</v>
      </c>
      <c r="AA33" s="110"/>
      <c r="AB33" s="110">
        <v>2</v>
      </c>
      <c r="AC33" s="110"/>
      <c r="AD33" s="110">
        <v>2</v>
      </c>
      <c r="AE33" s="110"/>
      <c r="AF33" s="110"/>
      <c r="AG33" s="110">
        <v>2</v>
      </c>
      <c r="AH33" s="110"/>
      <c r="AI33" s="110">
        <v>2</v>
      </c>
      <c r="AJ33" s="110"/>
      <c r="AK33" s="110">
        <v>2</v>
      </c>
      <c r="AL33" s="110"/>
      <c r="AM33" s="110">
        <v>2</v>
      </c>
      <c r="AN33" s="110"/>
      <c r="AO33" s="110"/>
      <c r="AP33" s="110">
        <v>2</v>
      </c>
      <c r="AQ33" s="110"/>
      <c r="AR33" s="110">
        <v>2</v>
      </c>
      <c r="AS33" s="110"/>
      <c r="AT33" s="110">
        <v>2</v>
      </c>
      <c r="AU33" s="110"/>
      <c r="AV33" s="110">
        <v>2</v>
      </c>
      <c r="AW33" s="110"/>
      <c r="AX33" s="110"/>
      <c r="AY33" s="112"/>
      <c r="AZ33" s="112"/>
      <c r="BA33" s="112"/>
      <c r="BB33" s="112"/>
      <c r="BC33" s="112"/>
      <c r="BD33" s="112"/>
      <c r="BE33" s="112"/>
      <c r="BF33" s="112"/>
      <c r="BG33" s="112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</row>
    <row r="34" spans="1:72" x14ac:dyDescent="0.25">
      <c r="A34" s="110"/>
      <c r="B34" s="110"/>
      <c r="C34" s="110"/>
      <c r="D34" s="110"/>
      <c r="E34" s="111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2"/>
      <c r="AZ34" s="112"/>
      <c r="BA34" s="112"/>
      <c r="BB34" s="112"/>
      <c r="BC34" s="112"/>
      <c r="BD34" s="112"/>
      <c r="BE34" s="112"/>
      <c r="BF34" s="112"/>
      <c r="BG34" s="112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</row>
    <row r="35" spans="1:72" x14ac:dyDescent="0.25">
      <c r="A35" s="110"/>
      <c r="B35" s="110"/>
      <c r="C35" s="110"/>
      <c r="D35" s="110"/>
      <c r="E35" s="111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2"/>
      <c r="AZ35" s="112"/>
      <c r="BA35" s="112"/>
      <c r="BB35" s="112"/>
      <c r="BC35" s="112"/>
      <c r="BD35" s="112"/>
      <c r="BE35" s="112"/>
      <c r="BF35" s="112"/>
      <c r="BG35" s="112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</row>
    <row r="36" spans="1:72" x14ac:dyDescent="0.25">
      <c r="A36" s="110"/>
      <c r="B36" s="110"/>
      <c r="C36" s="110"/>
      <c r="D36" s="110"/>
      <c r="E36" s="111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</row>
    <row r="37" spans="1:72" x14ac:dyDescent="0.25">
      <c r="A37" s="110"/>
      <c r="B37" s="110"/>
      <c r="C37" s="110"/>
      <c r="D37" s="110"/>
      <c r="E37" s="111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</row>
    <row r="38" spans="1:72" x14ac:dyDescent="0.25">
      <c r="A38" s="110"/>
      <c r="B38" s="110"/>
      <c r="C38" s="110"/>
      <c r="D38" s="110"/>
      <c r="E38" s="111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</row>
    <row r="39" spans="1:72" x14ac:dyDescent="0.25">
      <c r="A39" s="110"/>
      <c r="B39" s="110"/>
      <c r="C39" s="110"/>
      <c r="D39" s="110"/>
      <c r="E39" s="111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</row>
    <row r="40" spans="1:72" x14ac:dyDescent="0.25">
      <c r="A40" s="110"/>
      <c r="B40" s="110"/>
      <c r="C40" s="110"/>
      <c r="D40" s="110"/>
      <c r="E40" s="111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</row>
    <row r="41" spans="1:72" x14ac:dyDescent="0.25">
      <c r="A41" s="110"/>
      <c r="B41" s="110"/>
      <c r="C41" s="110"/>
      <c r="D41" s="110"/>
      <c r="E41" s="111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</row>
    <row r="42" spans="1:72" x14ac:dyDescent="0.25">
      <c r="A42" s="110"/>
      <c r="B42" s="110"/>
      <c r="C42" s="110"/>
      <c r="D42" s="110"/>
      <c r="E42" s="111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</row>
    <row r="43" spans="1:72" x14ac:dyDescent="0.25">
      <c r="A43" s="110"/>
      <c r="B43" s="110"/>
      <c r="C43" s="110"/>
      <c r="D43" s="110"/>
      <c r="E43" s="111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</row>
    <row r="44" spans="1:72" x14ac:dyDescent="0.25">
      <c r="A44" s="110"/>
      <c r="B44" s="110"/>
      <c r="C44" s="110"/>
      <c r="D44" s="110"/>
      <c r="E44" s="111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</row>
  </sheetData>
  <conditionalFormatting sqref="F1:F1048576 H1:H1048576 J1:J1048576 L1:M1048576 O1:O1048576 Q1:Q1048576 S1:S1048576 U1:V1048576 X1:X1048576 Z1:Z1048576 AB1:AB1048576 AD1:AE1048576 AG1:AG1048576 AI1:AI1048576 AK1:AK1048576">
    <cfRule type="iconSet" priority="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M3:AN4 AP3:AP4 AR3:AR4 AT3:AT4 AV3:AW4 AY3:AY4 BA3:BA4 BC3:BC4 BE3:BE4 BG3:BG4 AM6:AN1048576 AP6:AP1048576 AR6:AR1048576 AT6:AT1048576 AV6:AW1048576 AY6:AY1048576 BA6:BA1048576 BC6:BC1048576 BE6:BE1048576 BG6:BG1048576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M5:AN5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P5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R5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T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V5:AW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Y5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A5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C5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E5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G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opLeftCell="E1" zoomScaleNormal="100" workbookViewId="0">
      <selection activeCell="T31" sqref="T31"/>
    </sheetView>
  </sheetViews>
  <sheetFormatPr defaultRowHeight="15" x14ac:dyDescent="0.25"/>
  <cols>
    <col min="1" max="3" width="4.85546875" style="2" customWidth="1"/>
    <col min="8" max="8" width="9.42578125" bestFit="1" customWidth="1"/>
    <col min="9" max="9" width="10.42578125" bestFit="1" customWidth="1"/>
    <col min="13" max="26" width="14.42578125" style="2" customWidth="1"/>
    <col min="27" max="27" width="16.140625" style="2" bestFit="1" customWidth="1"/>
    <col min="28" max="28" width="14.42578125" style="2" customWidth="1"/>
    <col min="29" max="29" width="15.85546875" style="2" bestFit="1" customWidth="1"/>
    <col min="30" max="42" width="14.42578125" style="2" customWidth="1"/>
    <col min="43" max="44" width="9.140625" style="2"/>
    <col min="45" max="45" width="15.140625" style="2" customWidth="1"/>
    <col min="46" max="48" width="9.140625" style="2"/>
    <col min="49" max="49" width="9.140625" style="2" customWidth="1"/>
    <col min="50" max="50" width="18.5703125" style="2" bestFit="1" customWidth="1"/>
  </cols>
  <sheetData>
    <row r="1" spans="1:50" ht="15.75" thickBot="1" x14ac:dyDescent="0.3">
      <c r="A1" s="90" t="s">
        <v>78</v>
      </c>
      <c r="B1" s="89"/>
      <c r="C1" s="89"/>
      <c r="F1" s="91"/>
      <c r="G1" s="91" t="s">
        <v>75</v>
      </c>
      <c r="H1" s="91"/>
      <c r="I1" s="91"/>
      <c r="J1" s="91"/>
      <c r="K1" s="91"/>
      <c r="M1" s="93" t="s">
        <v>79</v>
      </c>
      <c r="N1" s="93"/>
      <c r="O1" s="93"/>
      <c r="P1" s="93"/>
      <c r="Q1" s="94" t="s">
        <v>71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R1" s="89" t="s">
        <v>75</v>
      </c>
      <c r="AS1" s="89"/>
      <c r="AU1" s="88" t="s">
        <v>75</v>
      </c>
      <c r="AV1" s="89"/>
      <c r="AW1" s="89"/>
      <c r="AX1" s="89"/>
    </row>
    <row r="2" spans="1:50" ht="15.75" thickBot="1" x14ac:dyDescent="0.3">
      <c r="A2" s="95" t="s">
        <v>11</v>
      </c>
      <c r="B2" s="4"/>
      <c r="C2" s="4"/>
      <c r="F2" s="92"/>
      <c r="G2" s="4" t="s">
        <v>77</v>
      </c>
      <c r="H2" s="92" t="s">
        <v>73</v>
      </c>
      <c r="I2" s="92" t="s">
        <v>72</v>
      </c>
      <c r="J2" s="92"/>
      <c r="K2" s="92"/>
      <c r="M2" s="2" t="s">
        <v>13</v>
      </c>
      <c r="O2" s="96">
        <f>'sem koukej'!B6</f>
        <v>6</v>
      </c>
      <c r="AR2" s="4" t="s">
        <v>56</v>
      </c>
      <c r="AS2" s="4"/>
      <c r="AU2" s="95" t="s">
        <v>14</v>
      </c>
      <c r="AV2" s="4"/>
      <c r="AW2" s="96">
        <f>'sem koukej'!B5</f>
        <v>2</v>
      </c>
      <c r="AX2" s="67"/>
    </row>
    <row r="3" spans="1:50" ht="15.75" thickBot="1" x14ac:dyDescent="0.3">
      <c r="A3" s="95" t="s">
        <v>76</v>
      </c>
      <c r="B3" s="4"/>
      <c r="C3" s="4"/>
      <c r="F3" s="54">
        <v>0</v>
      </c>
      <c r="G3" s="55" t="s">
        <v>74</v>
      </c>
      <c r="H3" s="56">
        <v>0</v>
      </c>
      <c r="I3" s="56">
        <v>0</v>
      </c>
      <c r="J3" s="56">
        <v>0</v>
      </c>
      <c r="K3" s="57" t="s">
        <v>74</v>
      </c>
      <c r="M3" s="7" t="s">
        <v>12</v>
      </c>
      <c r="N3" s="7" t="s">
        <v>34</v>
      </c>
      <c r="O3" s="18" t="s">
        <v>33</v>
      </c>
      <c r="P3" s="7" t="s">
        <v>35</v>
      </c>
      <c r="Q3" s="8" t="s">
        <v>36</v>
      </c>
      <c r="R3" s="7" t="s">
        <v>32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45</v>
      </c>
      <c r="AB3" s="7" t="s">
        <v>46</v>
      </c>
      <c r="AC3" s="7" t="s">
        <v>47</v>
      </c>
      <c r="AD3" s="7"/>
      <c r="AE3" s="7" t="s">
        <v>48</v>
      </c>
      <c r="AF3" s="7" t="s">
        <v>29</v>
      </c>
      <c r="AG3" s="7" t="s">
        <v>49</v>
      </c>
      <c r="AH3" s="7" t="s">
        <v>50</v>
      </c>
      <c r="AI3" s="7" t="s">
        <v>51</v>
      </c>
      <c r="AJ3" s="7" t="s">
        <v>52</v>
      </c>
      <c r="AK3" s="7"/>
      <c r="AL3" s="7"/>
      <c r="AM3" s="7"/>
      <c r="AN3" s="7"/>
      <c r="AO3" s="7" t="s">
        <v>30</v>
      </c>
      <c r="AP3" s="7" t="s">
        <v>31</v>
      </c>
      <c r="AR3" s="4" t="s">
        <v>57</v>
      </c>
      <c r="AS3" s="4" t="s">
        <v>61</v>
      </c>
      <c r="AU3" s="95" t="s">
        <v>58</v>
      </c>
      <c r="AV3" s="4"/>
      <c r="AW3" s="4" t="s">
        <v>59</v>
      </c>
      <c r="AX3" s="4" t="s">
        <v>60</v>
      </c>
    </row>
    <row r="4" spans="1:50" x14ac:dyDescent="0.25">
      <c r="A4" s="9">
        <v>863</v>
      </c>
      <c r="B4" s="10" t="s">
        <v>0</v>
      </c>
      <c r="C4" s="11"/>
      <c r="F4" s="59">
        <v>1</v>
      </c>
      <c r="G4" s="99" t="s">
        <v>15</v>
      </c>
      <c r="H4" s="99">
        <v>1</v>
      </c>
      <c r="I4" s="102">
        <v>863</v>
      </c>
      <c r="J4" s="60">
        <v>1</v>
      </c>
      <c r="K4" s="61" t="s">
        <v>20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/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/>
      <c r="AL4" s="6"/>
      <c r="AM4" s="6"/>
      <c r="AN4" s="6"/>
      <c r="AO4" s="6">
        <v>1</v>
      </c>
      <c r="AP4" s="6">
        <v>1</v>
      </c>
      <c r="AQ4" s="4"/>
      <c r="AR4" s="19">
        <f t="shared" ref="AR4:AR23" ca="1" si="0">OFFSET(L4,0,$O$2)</f>
        <v>1</v>
      </c>
      <c r="AS4" s="20" t="str">
        <f ca="1">VLOOKUP(AR4,$F$3:$G$28,2,1)</f>
        <v>C</v>
      </c>
      <c r="AU4" s="25">
        <f ca="1">AR4</f>
        <v>1</v>
      </c>
      <c r="AV4" s="26">
        <f ca="1">IF(AU4=0,0,IF($AW$2+AU4&gt;25,AU4+$AW$2-12,AU4+$AW$2))</f>
        <v>3</v>
      </c>
      <c r="AW4" s="26">
        <f ca="1">VLOOKUP(AV4,$H$3:$I$28,2,1)</f>
        <v>287</v>
      </c>
      <c r="AX4" s="27" t="str">
        <f ca="1">IF('sem koukej'!$B$7="c",VLOOKUP(AV4,$F$3:$G$28,2,1),IF('sem koukej'!$B$7="f",VLOOKUP(AV4,$J$3:$K$28,2,1),"x"))</f>
        <v>D</v>
      </c>
    </row>
    <row r="5" spans="1:50" x14ac:dyDescent="0.25">
      <c r="A5" s="12">
        <v>575</v>
      </c>
      <c r="B5" s="13"/>
      <c r="C5" s="14"/>
      <c r="F5" s="62">
        <v>2</v>
      </c>
      <c r="G5" s="100" t="s">
        <v>16</v>
      </c>
      <c r="H5" s="100">
        <v>2</v>
      </c>
      <c r="I5" s="103">
        <v>575</v>
      </c>
      <c r="J5" s="58">
        <v>2</v>
      </c>
      <c r="K5" s="63" t="s">
        <v>21</v>
      </c>
      <c r="M5" s="6">
        <v>3</v>
      </c>
      <c r="N5" s="6">
        <v>3</v>
      </c>
      <c r="O5" s="6">
        <v>3</v>
      </c>
      <c r="P5" s="6">
        <v>3</v>
      </c>
      <c r="Q5" s="6">
        <v>3</v>
      </c>
      <c r="R5" s="6">
        <v>2</v>
      </c>
      <c r="S5" s="6">
        <v>4</v>
      </c>
      <c r="T5" s="6">
        <v>4</v>
      </c>
      <c r="U5" s="6">
        <v>4</v>
      </c>
      <c r="V5" s="6">
        <v>3</v>
      </c>
      <c r="W5" s="6">
        <v>3</v>
      </c>
      <c r="X5" s="6">
        <v>3</v>
      </c>
      <c r="Y5" s="6">
        <v>3</v>
      </c>
      <c r="Z5" s="6">
        <v>3</v>
      </c>
      <c r="AA5" s="6">
        <v>3</v>
      </c>
      <c r="AB5" s="6">
        <v>2</v>
      </c>
      <c r="AC5" s="6">
        <v>3</v>
      </c>
      <c r="AD5" s="6"/>
      <c r="AE5" s="6">
        <v>3</v>
      </c>
      <c r="AF5" s="6">
        <v>2</v>
      </c>
      <c r="AG5" s="6">
        <v>3</v>
      </c>
      <c r="AH5" s="6">
        <v>3</v>
      </c>
      <c r="AI5" s="6">
        <v>3</v>
      </c>
      <c r="AJ5" s="6">
        <v>2</v>
      </c>
      <c r="AK5" s="6"/>
      <c r="AL5" s="6"/>
      <c r="AM5" s="6"/>
      <c r="AN5" s="6"/>
      <c r="AO5" s="6">
        <v>10</v>
      </c>
      <c r="AP5" s="6">
        <v>5</v>
      </c>
      <c r="AQ5" s="4"/>
      <c r="AR5" s="21">
        <f t="shared" ca="1" si="0"/>
        <v>2</v>
      </c>
      <c r="AS5" s="22" t="str">
        <f t="shared" ref="AS5:AS23" ca="1" si="1">VLOOKUP(AR5,$F$3:$G$28,2,1)</f>
        <v>C#</v>
      </c>
      <c r="AU5" s="28">
        <f t="shared" ref="AU5:AU23" ca="1" si="2">AR5</f>
        <v>2</v>
      </c>
      <c r="AV5" s="29">
        <f t="shared" ref="AV5:AV23" ca="1" si="3">IF(AU5=0,0,IF($AW$2+AU5&gt;25,AU5+$AW$2-12,AU5+$AW$2))</f>
        <v>4</v>
      </c>
      <c r="AW5" s="29">
        <f t="shared" ref="AW5:AW23" ca="1" si="4">VLOOKUP(AV5,$H$3:$I$28,2,1)</f>
        <v>191</v>
      </c>
      <c r="AX5" s="30" t="str">
        <f ca="1">IF('sem koukej'!$B$7="c",VLOOKUP(AV5,$F$3:$G$28,2,1),IF('sem koukej'!$B$7="f",VLOOKUP(AV5,$J$3:$K$28,2,1),"x"))</f>
        <v>D#</v>
      </c>
    </row>
    <row r="6" spans="1:50" x14ac:dyDescent="0.25">
      <c r="A6" s="12">
        <v>287</v>
      </c>
      <c r="B6" s="13" t="s">
        <v>1</v>
      </c>
      <c r="C6" s="14"/>
      <c r="F6" s="62">
        <v>3</v>
      </c>
      <c r="G6" s="100" t="s">
        <v>17</v>
      </c>
      <c r="H6" s="100">
        <v>3</v>
      </c>
      <c r="I6" s="103">
        <v>287</v>
      </c>
      <c r="J6" s="58">
        <v>3</v>
      </c>
      <c r="K6" s="63" t="s">
        <v>22</v>
      </c>
      <c r="M6" s="6">
        <v>5</v>
      </c>
      <c r="N6" s="6">
        <v>5</v>
      </c>
      <c r="O6" s="6">
        <v>4</v>
      </c>
      <c r="P6" s="6">
        <v>4</v>
      </c>
      <c r="Q6" s="6">
        <v>5</v>
      </c>
      <c r="R6" s="6">
        <v>5</v>
      </c>
      <c r="S6" s="6">
        <v>6</v>
      </c>
      <c r="T6" s="6">
        <v>5</v>
      </c>
      <c r="U6" s="6">
        <v>5</v>
      </c>
      <c r="V6" s="6">
        <v>4</v>
      </c>
      <c r="W6" s="6">
        <v>5</v>
      </c>
      <c r="X6" s="6">
        <v>4</v>
      </c>
      <c r="Y6" s="6">
        <v>5</v>
      </c>
      <c r="Z6" s="6">
        <v>4</v>
      </c>
      <c r="AA6" s="6">
        <v>4</v>
      </c>
      <c r="AB6" s="6">
        <v>4</v>
      </c>
      <c r="AC6" s="6">
        <v>5</v>
      </c>
      <c r="AD6" s="6"/>
      <c r="AE6" s="6">
        <v>4</v>
      </c>
      <c r="AF6" s="6">
        <v>4</v>
      </c>
      <c r="AG6" s="6">
        <v>5</v>
      </c>
      <c r="AH6" s="6">
        <v>5</v>
      </c>
      <c r="AI6" s="6">
        <v>4</v>
      </c>
      <c r="AJ6" s="6">
        <v>4</v>
      </c>
      <c r="AK6" s="6"/>
      <c r="AL6" s="6"/>
      <c r="AM6" s="6"/>
      <c r="AN6" s="6"/>
      <c r="AO6" s="6">
        <v>3</v>
      </c>
      <c r="AP6" s="6">
        <v>3</v>
      </c>
      <c r="AQ6" s="4"/>
      <c r="AR6" s="21">
        <f t="shared" ca="1" si="0"/>
        <v>5</v>
      </c>
      <c r="AS6" s="22" t="str">
        <f t="shared" ca="1" si="1"/>
        <v>E</v>
      </c>
      <c r="AU6" s="28">
        <f t="shared" ca="1" si="2"/>
        <v>5</v>
      </c>
      <c r="AV6" s="29">
        <f t="shared" ca="1" si="3"/>
        <v>7</v>
      </c>
      <c r="AW6" s="29">
        <f t="shared" ca="1" si="4"/>
        <v>263</v>
      </c>
      <c r="AX6" s="30" t="str">
        <f ca="1">IF('sem koukej'!$B$7="c",VLOOKUP(AV6,$F$3:$G$28,2,1),IF('sem koukej'!$B$7="f",VLOOKUP(AV6,$J$3:$K$28,2,1),"x"))</f>
        <v>F#</v>
      </c>
    </row>
    <row r="7" spans="1:50" x14ac:dyDescent="0.25">
      <c r="A7" s="12">
        <v>191</v>
      </c>
      <c r="B7" s="13"/>
      <c r="C7" s="14"/>
      <c r="F7" s="62">
        <v>4</v>
      </c>
      <c r="G7" s="100" t="s">
        <v>18</v>
      </c>
      <c r="H7" s="100">
        <v>4</v>
      </c>
      <c r="I7" s="103">
        <v>191</v>
      </c>
      <c r="J7" s="58">
        <v>4</v>
      </c>
      <c r="K7" s="63" t="s">
        <v>23</v>
      </c>
      <c r="M7" s="6">
        <v>6</v>
      </c>
      <c r="N7" s="6">
        <v>6</v>
      </c>
      <c r="O7" s="6">
        <v>6</v>
      </c>
      <c r="P7" s="6">
        <v>6</v>
      </c>
      <c r="Q7" s="6">
        <v>8</v>
      </c>
      <c r="R7" s="6">
        <v>6</v>
      </c>
      <c r="S7" s="6">
        <v>8</v>
      </c>
      <c r="T7" s="6">
        <v>7</v>
      </c>
      <c r="U7" s="6">
        <v>6</v>
      </c>
      <c r="V7" s="6">
        <v>6</v>
      </c>
      <c r="W7" s="6">
        <v>7</v>
      </c>
      <c r="X7" s="6">
        <v>6</v>
      </c>
      <c r="Y7" s="6">
        <v>6</v>
      </c>
      <c r="Z7" s="6">
        <v>6</v>
      </c>
      <c r="AA7" s="6">
        <v>6</v>
      </c>
      <c r="AB7" s="6">
        <v>5</v>
      </c>
      <c r="AC7" s="6">
        <v>6</v>
      </c>
      <c r="AD7" s="6"/>
      <c r="AE7" s="6">
        <v>6</v>
      </c>
      <c r="AF7" s="6">
        <v>6</v>
      </c>
      <c r="AG7" s="6">
        <v>7</v>
      </c>
      <c r="AH7" s="6">
        <v>6</v>
      </c>
      <c r="AI7" s="6">
        <v>6</v>
      </c>
      <c r="AJ7" s="6">
        <v>6</v>
      </c>
      <c r="AK7" s="6"/>
      <c r="AL7" s="6"/>
      <c r="AM7" s="6"/>
      <c r="AN7" s="6"/>
      <c r="AO7" s="6">
        <v>12</v>
      </c>
      <c r="AP7" s="6">
        <v>6</v>
      </c>
      <c r="AQ7" s="4"/>
      <c r="AR7" s="21">
        <f t="shared" ca="1" si="0"/>
        <v>6</v>
      </c>
      <c r="AS7" s="22" t="str">
        <f t="shared" ca="1" si="1"/>
        <v>F</v>
      </c>
      <c r="AU7" s="28">
        <f t="shared" ca="1" si="2"/>
        <v>6</v>
      </c>
      <c r="AV7" s="29">
        <f t="shared" ca="1" si="3"/>
        <v>8</v>
      </c>
      <c r="AW7" s="29">
        <f t="shared" ca="1" si="4"/>
        <v>23</v>
      </c>
      <c r="AX7" s="30" t="str">
        <f ca="1">IF('sem koukej'!$B$7="c",VLOOKUP(AV7,$F$3:$G$28,2,1),IF('sem koukej'!$B$7="f",VLOOKUP(AV7,$J$3:$K$28,2,1),"x"))</f>
        <v>G</v>
      </c>
    </row>
    <row r="8" spans="1:50" x14ac:dyDescent="0.25">
      <c r="A8" s="12">
        <v>95</v>
      </c>
      <c r="B8" s="13" t="s">
        <v>2</v>
      </c>
      <c r="C8" s="14"/>
      <c r="F8" s="62">
        <v>5</v>
      </c>
      <c r="G8" s="100" t="s">
        <v>19</v>
      </c>
      <c r="H8" s="100">
        <v>5</v>
      </c>
      <c r="I8" s="103">
        <v>95</v>
      </c>
      <c r="J8" s="58">
        <v>5</v>
      </c>
      <c r="K8" s="63" t="s">
        <v>24</v>
      </c>
      <c r="M8" s="6">
        <v>8</v>
      </c>
      <c r="N8" s="6">
        <v>8</v>
      </c>
      <c r="O8" s="6">
        <v>8</v>
      </c>
      <c r="P8" s="6">
        <v>8</v>
      </c>
      <c r="Q8" s="6">
        <v>10</v>
      </c>
      <c r="R8" s="6">
        <v>8</v>
      </c>
      <c r="S8" s="6">
        <v>11</v>
      </c>
      <c r="T8" s="6">
        <v>8</v>
      </c>
      <c r="U8" s="6">
        <v>7</v>
      </c>
      <c r="V8" s="6">
        <v>8</v>
      </c>
      <c r="W8" s="6">
        <v>9</v>
      </c>
      <c r="X8" s="6">
        <v>7</v>
      </c>
      <c r="Y8" s="6">
        <v>8</v>
      </c>
      <c r="Z8" s="6">
        <v>8</v>
      </c>
      <c r="AA8" s="6">
        <v>8</v>
      </c>
      <c r="AB8" s="6">
        <v>6</v>
      </c>
      <c r="AC8" s="6">
        <v>8</v>
      </c>
      <c r="AD8" s="6"/>
      <c r="AE8" s="6">
        <v>8</v>
      </c>
      <c r="AF8" s="6">
        <v>8</v>
      </c>
      <c r="AG8" s="6">
        <v>8</v>
      </c>
      <c r="AH8" s="6">
        <v>8</v>
      </c>
      <c r="AI8" s="6">
        <v>8</v>
      </c>
      <c r="AJ8" s="6">
        <v>7</v>
      </c>
      <c r="AK8" s="6"/>
      <c r="AL8" s="6"/>
      <c r="AM8" s="6"/>
      <c r="AN8" s="6"/>
      <c r="AO8" s="6">
        <v>5</v>
      </c>
      <c r="AP8" s="6">
        <v>5</v>
      </c>
      <c r="AQ8" s="4"/>
      <c r="AR8" s="21">
        <f t="shared" ca="1" si="0"/>
        <v>8</v>
      </c>
      <c r="AS8" s="22" t="str">
        <f t="shared" ca="1" si="1"/>
        <v>G</v>
      </c>
      <c r="AU8" s="28">
        <f t="shared" ca="1" si="2"/>
        <v>8</v>
      </c>
      <c r="AV8" s="29">
        <f t="shared" ca="1" si="3"/>
        <v>10</v>
      </c>
      <c r="AW8" s="29">
        <f t="shared" ca="1" si="4"/>
        <v>11</v>
      </c>
      <c r="AX8" s="30" t="str">
        <f ca="1">IF('sem koukej'!$B$7="c",VLOOKUP(AV8,$F$3:$G$28,2,1),IF('sem koukej'!$B$7="f",VLOOKUP(AV8,$J$3:$K$28,2,1),"x"))</f>
        <v>A</v>
      </c>
    </row>
    <row r="9" spans="1:50" x14ac:dyDescent="0.25">
      <c r="A9" s="12">
        <v>815</v>
      </c>
      <c r="B9" s="13" t="s">
        <v>3</v>
      </c>
      <c r="C9" s="14"/>
      <c r="F9" s="62">
        <v>6</v>
      </c>
      <c r="G9" s="100" t="s">
        <v>20</v>
      </c>
      <c r="H9" s="100">
        <v>6</v>
      </c>
      <c r="I9" s="103">
        <v>815</v>
      </c>
      <c r="J9" s="58">
        <v>6</v>
      </c>
      <c r="K9" s="63" t="s">
        <v>25</v>
      </c>
      <c r="M9" s="6">
        <v>10</v>
      </c>
      <c r="N9" s="6">
        <v>9</v>
      </c>
      <c r="O9" s="6">
        <v>9</v>
      </c>
      <c r="P9" s="6">
        <v>10</v>
      </c>
      <c r="Q9" s="6">
        <v>13</v>
      </c>
      <c r="R9" s="6">
        <v>9</v>
      </c>
      <c r="S9" s="6">
        <v>13</v>
      </c>
      <c r="T9" s="6">
        <v>10</v>
      </c>
      <c r="U9" s="6">
        <v>8</v>
      </c>
      <c r="V9" s="6">
        <v>10</v>
      </c>
      <c r="W9" s="6">
        <v>11</v>
      </c>
      <c r="X9" s="6">
        <v>9</v>
      </c>
      <c r="Y9" s="6">
        <v>9</v>
      </c>
      <c r="Z9" s="6">
        <v>9</v>
      </c>
      <c r="AA9" s="6">
        <v>9</v>
      </c>
      <c r="AB9" s="6">
        <v>8</v>
      </c>
      <c r="AC9" s="6">
        <v>10</v>
      </c>
      <c r="AD9" s="6"/>
      <c r="AE9" s="6">
        <v>10</v>
      </c>
      <c r="AF9" s="6">
        <v>9</v>
      </c>
      <c r="AG9" s="6">
        <v>10</v>
      </c>
      <c r="AH9" s="6">
        <v>10</v>
      </c>
      <c r="AI9" s="6">
        <v>9</v>
      </c>
      <c r="AJ9" s="6">
        <v>9</v>
      </c>
      <c r="AK9" s="6"/>
      <c r="AL9" s="6"/>
      <c r="AM9" s="6"/>
      <c r="AN9" s="6"/>
      <c r="AO9" s="6">
        <v>13</v>
      </c>
      <c r="AP9" s="6">
        <v>8</v>
      </c>
      <c r="AQ9" s="4"/>
      <c r="AR9" s="21">
        <f t="shared" ca="1" si="0"/>
        <v>9</v>
      </c>
      <c r="AS9" s="22" t="str">
        <f t="shared" ca="1" si="1"/>
        <v>G#</v>
      </c>
      <c r="AU9" s="28">
        <f t="shared" ca="1" si="2"/>
        <v>9</v>
      </c>
      <c r="AV9" s="29">
        <f t="shared" ca="1" si="3"/>
        <v>11</v>
      </c>
      <c r="AW9" s="29">
        <f t="shared" ca="1" si="4"/>
        <v>41</v>
      </c>
      <c r="AX9" s="30" t="str">
        <f ca="1">IF('sem koukej'!$B$7="c",VLOOKUP(AV9,$F$3:$G$28,2,1),IF('sem koukej'!$B$7="f",VLOOKUP(AV9,$J$3:$K$28,2,1),"x"))</f>
        <v>Bb</v>
      </c>
    </row>
    <row r="10" spans="1:50" x14ac:dyDescent="0.25">
      <c r="A10" s="12">
        <v>263</v>
      </c>
      <c r="B10" s="13"/>
      <c r="C10" s="14"/>
      <c r="F10" s="62">
        <v>7</v>
      </c>
      <c r="G10" s="100" t="s">
        <v>21</v>
      </c>
      <c r="H10" s="100">
        <v>7</v>
      </c>
      <c r="I10" s="103">
        <v>263</v>
      </c>
      <c r="J10" s="58">
        <v>7</v>
      </c>
      <c r="K10" s="63" t="s">
        <v>26</v>
      </c>
      <c r="M10" s="6">
        <v>12</v>
      </c>
      <c r="N10" s="6">
        <v>12</v>
      </c>
      <c r="O10" s="6">
        <v>12</v>
      </c>
      <c r="P10" s="6">
        <v>12</v>
      </c>
      <c r="Q10" s="6"/>
      <c r="R10" s="6">
        <v>12</v>
      </c>
      <c r="S10" s="6"/>
      <c r="T10" s="6">
        <v>11</v>
      </c>
      <c r="U10" s="6">
        <v>11</v>
      </c>
      <c r="V10" s="6">
        <v>11</v>
      </c>
      <c r="W10" s="6">
        <v>13</v>
      </c>
      <c r="X10" s="6">
        <v>10</v>
      </c>
      <c r="Y10" s="6">
        <v>10</v>
      </c>
      <c r="Z10" s="6">
        <v>11</v>
      </c>
      <c r="AA10" s="6">
        <v>11</v>
      </c>
      <c r="AB10" s="6">
        <v>9</v>
      </c>
      <c r="AC10" s="6">
        <v>11</v>
      </c>
      <c r="AD10" s="6"/>
      <c r="AE10" s="6">
        <v>11</v>
      </c>
      <c r="AF10" s="6">
        <v>11</v>
      </c>
      <c r="AG10" s="6">
        <v>12</v>
      </c>
      <c r="AH10" s="6">
        <v>11</v>
      </c>
      <c r="AI10" s="6">
        <v>11</v>
      </c>
      <c r="AJ10" s="6">
        <v>11</v>
      </c>
      <c r="AK10" s="6"/>
      <c r="AL10" s="6"/>
      <c r="AM10" s="6"/>
      <c r="AN10" s="6"/>
      <c r="AO10" s="6">
        <v>6</v>
      </c>
      <c r="AP10" s="6">
        <v>6</v>
      </c>
      <c r="AQ10" s="4"/>
      <c r="AR10" s="21">
        <f t="shared" ca="1" si="0"/>
        <v>12</v>
      </c>
      <c r="AS10" s="22" t="str">
        <f t="shared" ca="1" si="1"/>
        <v>H</v>
      </c>
      <c r="AU10" s="28">
        <f t="shared" ca="1" si="2"/>
        <v>12</v>
      </c>
      <c r="AV10" s="29">
        <f t="shared" ca="1" si="3"/>
        <v>14</v>
      </c>
      <c r="AW10" s="29">
        <f t="shared" ca="1" si="4"/>
        <v>9</v>
      </c>
      <c r="AX10" s="30" t="str">
        <f ca="1">IF('sem koukej'!$B$7="c",VLOOKUP(AV10,$F$3:$G$28,2,1),IF('sem koukej'!$B$7="f",VLOOKUP(AV10,$J$3:$K$28,2,1),"x"))</f>
        <v>c#</v>
      </c>
    </row>
    <row r="11" spans="1:50" x14ac:dyDescent="0.25">
      <c r="A11" s="12">
        <v>23</v>
      </c>
      <c r="B11" s="13" t="s">
        <v>4</v>
      </c>
      <c r="C11" s="14"/>
      <c r="F11" s="62">
        <v>8</v>
      </c>
      <c r="G11" s="100" t="s">
        <v>22</v>
      </c>
      <c r="H11" s="100">
        <v>8</v>
      </c>
      <c r="I11" s="103">
        <v>23</v>
      </c>
      <c r="J11" s="58">
        <v>8</v>
      </c>
      <c r="K11" s="63" t="s">
        <v>15</v>
      </c>
      <c r="M11" s="6">
        <v>13</v>
      </c>
      <c r="N11" s="6">
        <v>13</v>
      </c>
      <c r="O11" s="6">
        <v>13</v>
      </c>
      <c r="P11" s="6">
        <v>13</v>
      </c>
      <c r="Q11" s="6"/>
      <c r="R11" s="6">
        <v>13</v>
      </c>
      <c r="S11" s="6"/>
      <c r="T11" s="6">
        <v>13</v>
      </c>
      <c r="U11" s="6">
        <v>13</v>
      </c>
      <c r="V11" s="6">
        <v>13</v>
      </c>
      <c r="W11" s="6"/>
      <c r="X11" s="6">
        <v>12</v>
      </c>
      <c r="Y11" s="6">
        <v>12</v>
      </c>
      <c r="Z11" s="6">
        <v>13</v>
      </c>
      <c r="AA11" s="6">
        <v>12</v>
      </c>
      <c r="AB11" s="6">
        <v>11</v>
      </c>
      <c r="AC11" s="6">
        <v>12</v>
      </c>
      <c r="AD11" s="6"/>
      <c r="AE11" s="6">
        <v>13</v>
      </c>
      <c r="AF11" s="6">
        <v>13</v>
      </c>
      <c r="AG11" s="6">
        <v>13</v>
      </c>
      <c r="AH11" s="6">
        <v>13</v>
      </c>
      <c r="AI11" s="6">
        <v>13</v>
      </c>
      <c r="AJ11" s="6">
        <v>13</v>
      </c>
      <c r="AK11" s="6"/>
      <c r="AL11" s="6"/>
      <c r="AM11" s="6"/>
      <c r="AN11" s="6"/>
      <c r="AO11" s="6">
        <v>15</v>
      </c>
      <c r="AP11" s="6">
        <v>10</v>
      </c>
      <c r="AQ11" s="4"/>
      <c r="AR11" s="21">
        <f t="shared" ca="1" si="0"/>
        <v>13</v>
      </c>
      <c r="AS11" s="22" t="str">
        <f t="shared" ca="1" si="1"/>
        <v>c</v>
      </c>
      <c r="AU11" s="28">
        <f t="shared" ca="1" si="2"/>
        <v>13</v>
      </c>
      <c r="AV11" s="29">
        <f t="shared" ca="1" si="3"/>
        <v>15</v>
      </c>
      <c r="AW11" s="29">
        <f t="shared" ca="1" si="4"/>
        <v>6</v>
      </c>
      <c r="AX11" s="30" t="str">
        <f ca="1">IF('sem koukej'!$B$7="c",VLOOKUP(AV11,$F$3:$G$28,2,1),IF('sem koukej'!$B$7="f",VLOOKUP(AV11,$J$3:$K$28,2,1),"x"))</f>
        <v>d</v>
      </c>
    </row>
    <row r="12" spans="1:50" x14ac:dyDescent="0.25">
      <c r="A12" s="12">
        <v>179</v>
      </c>
      <c r="B12" s="13"/>
      <c r="C12" s="14"/>
      <c r="F12" s="62">
        <v>9</v>
      </c>
      <c r="G12" s="100" t="s">
        <v>23</v>
      </c>
      <c r="H12" s="100">
        <v>9</v>
      </c>
      <c r="I12" s="103">
        <v>179</v>
      </c>
      <c r="J12" s="58">
        <v>9</v>
      </c>
      <c r="K12" s="63" t="s">
        <v>16</v>
      </c>
      <c r="M12" s="6"/>
      <c r="N12" s="6"/>
      <c r="O12" s="6"/>
      <c r="P12" s="6">
        <v>13</v>
      </c>
      <c r="Q12" s="6"/>
      <c r="R12" s="6"/>
      <c r="S12" s="6"/>
      <c r="T12" s="6"/>
      <c r="U12" s="6"/>
      <c r="V12" s="6"/>
      <c r="W12" s="6"/>
      <c r="X12" s="6">
        <v>13</v>
      </c>
      <c r="Y12" s="6">
        <v>13</v>
      </c>
      <c r="Z12" s="6"/>
      <c r="AA12" s="6">
        <v>13</v>
      </c>
      <c r="AB12" s="6">
        <v>12</v>
      </c>
      <c r="AC12" s="6">
        <v>13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13</v>
      </c>
      <c r="AP12" s="6">
        <v>8</v>
      </c>
      <c r="AQ12" s="4"/>
      <c r="AR12" s="21">
        <f t="shared" ca="1" si="0"/>
        <v>0</v>
      </c>
      <c r="AS12" s="22" t="str">
        <f t="shared" ca="1" si="1"/>
        <v>-</v>
      </c>
      <c r="AU12" s="28">
        <f t="shared" ca="1" si="2"/>
        <v>0</v>
      </c>
      <c r="AV12" s="29">
        <f t="shared" ca="1" si="3"/>
        <v>0</v>
      </c>
      <c r="AW12" s="29">
        <f t="shared" ca="1" si="4"/>
        <v>0</v>
      </c>
      <c r="AX12" s="30" t="str">
        <f ca="1">IF('sem koukej'!$B$7="c",VLOOKUP(AV12,$F$3:$G$28,2,1),IF('sem koukej'!$B$7="f",VLOOKUP(AV12,$J$3:$K$28,2,1),"x"))</f>
        <v>-</v>
      </c>
    </row>
    <row r="13" spans="1:50" x14ac:dyDescent="0.25">
      <c r="A13" s="12">
        <v>11</v>
      </c>
      <c r="B13" s="13" t="s">
        <v>5</v>
      </c>
      <c r="C13" s="14"/>
      <c r="F13" s="62">
        <v>10</v>
      </c>
      <c r="G13" s="100" t="s">
        <v>24</v>
      </c>
      <c r="H13" s="100">
        <v>10</v>
      </c>
      <c r="I13" s="103">
        <v>11</v>
      </c>
      <c r="J13" s="58">
        <v>10</v>
      </c>
      <c r="K13" s="63" t="s">
        <v>17</v>
      </c>
      <c r="M13" s="6"/>
      <c r="N13" s="6"/>
      <c r="O13" s="6"/>
      <c r="P13" s="6">
        <v>11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>
        <v>12</v>
      </c>
      <c r="AQ13" s="4"/>
      <c r="AR13" s="21">
        <f t="shared" ca="1" si="0"/>
        <v>0</v>
      </c>
      <c r="AS13" s="22" t="str">
        <f t="shared" ca="1" si="1"/>
        <v>-</v>
      </c>
      <c r="AU13" s="28">
        <f t="shared" ca="1" si="2"/>
        <v>0</v>
      </c>
      <c r="AV13" s="29">
        <f t="shared" ca="1" si="3"/>
        <v>0</v>
      </c>
      <c r="AW13" s="29">
        <f t="shared" ca="1" si="4"/>
        <v>0</v>
      </c>
      <c r="AX13" s="30" t="str">
        <f ca="1">IF('sem koukej'!$B$7="c",VLOOKUP(AV13,$F$3:$G$28,2,1),IF('sem koukej'!$B$7="f",VLOOKUP(AV13,$J$3:$K$28,2,1),"x"))</f>
        <v>-</v>
      </c>
    </row>
    <row r="14" spans="1:50" x14ac:dyDescent="0.25">
      <c r="A14" s="12">
        <v>41</v>
      </c>
      <c r="B14" s="13"/>
      <c r="C14" s="14">
        <v>44</v>
      </c>
      <c r="F14" s="62">
        <v>11</v>
      </c>
      <c r="G14" s="100" t="s">
        <v>25</v>
      </c>
      <c r="H14" s="100">
        <v>11</v>
      </c>
      <c r="I14" s="103">
        <v>41</v>
      </c>
      <c r="J14" s="58">
        <v>11</v>
      </c>
      <c r="K14" s="63" t="s">
        <v>18</v>
      </c>
      <c r="M14" s="6"/>
      <c r="N14" s="6"/>
      <c r="O14" s="6"/>
      <c r="P14" s="6">
        <v>9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10</v>
      </c>
      <c r="AQ14" s="4"/>
      <c r="AR14" s="21">
        <f t="shared" ca="1" si="0"/>
        <v>0</v>
      </c>
      <c r="AS14" s="22" t="str">
        <f t="shared" ca="1" si="1"/>
        <v>-</v>
      </c>
      <c r="AU14" s="28">
        <f t="shared" ca="1" si="2"/>
        <v>0</v>
      </c>
      <c r="AV14" s="29">
        <f t="shared" ca="1" si="3"/>
        <v>0</v>
      </c>
      <c r="AW14" s="29">
        <f t="shared" ca="1" si="4"/>
        <v>0</v>
      </c>
      <c r="AX14" s="30" t="str">
        <f ca="1">IF('sem koukej'!$B$7="c",VLOOKUP(AV14,$F$3:$G$28,2,1),IF('sem koukej'!$B$7="f",VLOOKUP(AV14,$J$3:$K$28,2,1),"x"))</f>
        <v>-</v>
      </c>
    </row>
    <row r="15" spans="1:50" x14ac:dyDescent="0.25">
      <c r="A15" s="12">
        <v>5</v>
      </c>
      <c r="B15" s="13" t="s">
        <v>6</v>
      </c>
      <c r="C15" s="14">
        <v>20</v>
      </c>
      <c r="F15" s="62">
        <v>12</v>
      </c>
      <c r="G15" s="100" t="s">
        <v>26</v>
      </c>
      <c r="H15" s="100">
        <v>12</v>
      </c>
      <c r="I15" s="103">
        <v>5</v>
      </c>
      <c r="J15" s="58">
        <v>12</v>
      </c>
      <c r="K15" s="63" t="s">
        <v>19</v>
      </c>
      <c r="M15" s="6"/>
      <c r="N15" s="6"/>
      <c r="O15" s="6"/>
      <c r="P15" s="6">
        <v>8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v>13</v>
      </c>
      <c r="AQ15" s="4"/>
      <c r="AR15" s="21">
        <f t="shared" ca="1" si="0"/>
        <v>0</v>
      </c>
      <c r="AS15" s="22" t="str">
        <f t="shared" ca="1" si="1"/>
        <v>-</v>
      </c>
      <c r="AU15" s="28">
        <f t="shared" ca="1" si="2"/>
        <v>0</v>
      </c>
      <c r="AV15" s="29">
        <f t="shared" ca="1" si="3"/>
        <v>0</v>
      </c>
      <c r="AW15" s="29">
        <f t="shared" ca="1" si="4"/>
        <v>0</v>
      </c>
      <c r="AX15" s="30" t="str">
        <f ca="1">IF('sem koukej'!$B$7="c",VLOOKUP(AV15,$F$3:$G$28,2,1),IF('sem koukej'!$B$7="f",VLOOKUP(AV15,$J$3:$K$28,2,1),"x"))</f>
        <v>-</v>
      </c>
    </row>
    <row r="16" spans="1:50" x14ac:dyDescent="0.25">
      <c r="A16" s="12">
        <v>8</v>
      </c>
      <c r="B16" s="13" t="s">
        <v>0</v>
      </c>
      <c r="C16" s="14"/>
      <c r="F16" s="62">
        <v>13</v>
      </c>
      <c r="G16" s="100" t="s">
        <v>0</v>
      </c>
      <c r="H16" s="100">
        <v>13</v>
      </c>
      <c r="I16" s="103">
        <v>8</v>
      </c>
      <c r="J16" s="58">
        <v>13</v>
      </c>
      <c r="K16" s="63" t="s">
        <v>3</v>
      </c>
      <c r="M16" s="6"/>
      <c r="N16" s="6"/>
      <c r="O16" s="6"/>
      <c r="P16" s="6">
        <v>6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12</v>
      </c>
      <c r="AQ16" s="4"/>
      <c r="AR16" s="21">
        <f t="shared" ca="1" si="0"/>
        <v>0</v>
      </c>
      <c r="AS16" s="22" t="str">
        <f t="shared" ca="1" si="1"/>
        <v>-</v>
      </c>
      <c r="AU16" s="28">
        <f t="shared" ca="1" si="2"/>
        <v>0</v>
      </c>
      <c r="AV16" s="29">
        <f t="shared" ca="1" si="3"/>
        <v>0</v>
      </c>
      <c r="AW16" s="29">
        <f t="shared" ca="1" si="4"/>
        <v>0</v>
      </c>
      <c r="AX16" s="30" t="str">
        <f ca="1">IF('sem koukej'!$B$7="c",VLOOKUP(AV16,$F$3:$G$28,2,1),IF('sem koukej'!$B$7="f",VLOOKUP(AV16,$J$3:$K$28,2,1),"x"))</f>
        <v>-</v>
      </c>
    </row>
    <row r="17" spans="1:50" x14ac:dyDescent="0.25">
      <c r="A17" s="12">
        <v>9</v>
      </c>
      <c r="B17" s="13"/>
      <c r="C17" s="14">
        <v>2</v>
      </c>
      <c r="F17" s="62">
        <v>14</v>
      </c>
      <c r="G17" s="100" t="s">
        <v>7</v>
      </c>
      <c r="H17" s="100">
        <v>14</v>
      </c>
      <c r="I17" s="103">
        <v>9</v>
      </c>
      <c r="J17" s="58">
        <v>14</v>
      </c>
      <c r="K17" s="63" t="s">
        <v>9</v>
      </c>
      <c r="M17" s="6"/>
      <c r="N17" s="6"/>
      <c r="O17" s="6"/>
      <c r="P17" s="6">
        <v>4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>
        <v>15</v>
      </c>
      <c r="AQ17" s="4"/>
      <c r="AR17" s="21">
        <f t="shared" ca="1" si="0"/>
        <v>0</v>
      </c>
      <c r="AS17" s="22" t="str">
        <f t="shared" ca="1" si="1"/>
        <v>-</v>
      </c>
      <c r="AU17" s="28">
        <f t="shared" ca="1" si="2"/>
        <v>0</v>
      </c>
      <c r="AV17" s="29">
        <f t="shared" ca="1" si="3"/>
        <v>0</v>
      </c>
      <c r="AW17" s="29">
        <f t="shared" ca="1" si="4"/>
        <v>0</v>
      </c>
      <c r="AX17" s="30" t="str">
        <f ca="1">IF('sem koukej'!$B$7="c",VLOOKUP(AV17,$F$3:$G$28,2,1),IF('sem koukej'!$B$7="f",VLOOKUP(AV17,$J$3:$K$28,2,1),"x"))</f>
        <v>-</v>
      </c>
    </row>
    <row r="18" spans="1:50" x14ac:dyDescent="0.25">
      <c r="A18" s="12">
        <v>6</v>
      </c>
      <c r="B18" s="13" t="s">
        <v>1</v>
      </c>
      <c r="C18" s="14"/>
      <c r="F18" s="62">
        <v>15</v>
      </c>
      <c r="G18" s="100" t="s">
        <v>1</v>
      </c>
      <c r="H18" s="100">
        <v>15</v>
      </c>
      <c r="I18" s="103">
        <v>6</v>
      </c>
      <c r="J18" s="58">
        <v>15</v>
      </c>
      <c r="K18" s="63" t="s">
        <v>4</v>
      </c>
      <c r="M18" s="6"/>
      <c r="N18" s="6"/>
      <c r="O18" s="6"/>
      <c r="P18" s="6">
        <v>3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>
        <v>13</v>
      </c>
      <c r="AQ18" s="4"/>
      <c r="AR18" s="21">
        <f t="shared" ca="1" si="0"/>
        <v>0</v>
      </c>
      <c r="AS18" s="22" t="str">
        <f t="shared" ca="1" si="1"/>
        <v>-</v>
      </c>
      <c r="AU18" s="28">
        <f t="shared" ca="1" si="2"/>
        <v>0</v>
      </c>
      <c r="AV18" s="29">
        <f t="shared" ca="1" si="3"/>
        <v>0</v>
      </c>
      <c r="AW18" s="29">
        <f t="shared" ca="1" si="4"/>
        <v>0</v>
      </c>
      <c r="AX18" s="30" t="str">
        <f ca="1">IF('sem koukej'!$B$7="c",VLOOKUP(AV18,$F$3:$G$28,2,1),IF('sem koukej'!$B$7="f",VLOOKUP(AV18,$J$3:$K$28,2,1),"x"))</f>
        <v>-</v>
      </c>
    </row>
    <row r="19" spans="1:50" x14ac:dyDescent="0.25">
      <c r="A19" s="12">
        <v>282</v>
      </c>
      <c r="B19" s="13"/>
      <c r="C19" s="14"/>
      <c r="F19" s="62">
        <v>16</v>
      </c>
      <c r="G19" s="100" t="s">
        <v>8</v>
      </c>
      <c r="H19" s="100">
        <v>16</v>
      </c>
      <c r="I19" s="103">
        <v>282</v>
      </c>
      <c r="J19" s="58">
        <v>16</v>
      </c>
      <c r="K19" s="63" t="s">
        <v>10</v>
      </c>
      <c r="M19" s="6"/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4"/>
      <c r="AR19" s="21">
        <f t="shared" ca="1" si="0"/>
        <v>0</v>
      </c>
      <c r="AS19" s="22" t="str">
        <f t="shared" ca="1" si="1"/>
        <v>-</v>
      </c>
      <c r="AU19" s="28">
        <f t="shared" ca="1" si="2"/>
        <v>0</v>
      </c>
      <c r="AV19" s="29">
        <f t="shared" ca="1" si="3"/>
        <v>0</v>
      </c>
      <c r="AW19" s="29">
        <f t="shared" ca="1" si="4"/>
        <v>0</v>
      </c>
      <c r="AX19" s="30" t="str">
        <f ca="1">IF('sem koukej'!$B$7="c",VLOOKUP(AV19,$F$3:$G$28,2,1),IF('sem koukej'!$B$7="f",VLOOKUP(AV19,$J$3:$K$28,2,1),"x"))</f>
        <v>-</v>
      </c>
    </row>
    <row r="20" spans="1:50" x14ac:dyDescent="0.25">
      <c r="A20" s="12">
        <v>94</v>
      </c>
      <c r="B20" s="13" t="s">
        <v>2</v>
      </c>
      <c r="C20" s="14"/>
      <c r="F20" s="62">
        <v>17</v>
      </c>
      <c r="G20" s="100" t="s">
        <v>2</v>
      </c>
      <c r="H20" s="100">
        <v>17</v>
      </c>
      <c r="I20" s="103">
        <v>94</v>
      </c>
      <c r="J20" s="58">
        <v>17</v>
      </c>
      <c r="K20" s="63" t="s">
        <v>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4"/>
      <c r="AR20" s="21">
        <f t="shared" ca="1" si="0"/>
        <v>0</v>
      </c>
      <c r="AS20" s="22" t="str">
        <f t="shared" ca="1" si="1"/>
        <v>-</v>
      </c>
      <c r="AU20" s="28">
        <f t="shared" ca="1" si="2"/>
        <v>0</v>
      </c>
      <c r="AV20" s="29">
        <f t="shared" ca="1" si="3"/>
        <v>0</v>
      </c>
      <c r="AW20" s="29">
        <f t="shared" ca="1" si="4"/>
        <v>0</v>
      </c>
      <c r="AX20" s="30" t="str">
        <f ca="1">IF('sem koukej'!$B$7="c",VLOOKUP(AV20,$F$3:$G$28,2,1),IF('sem koukej'!$B$7="f",VLOOKUP(AV20,$J$3:$K$28,2,1),"x"))</f>
        <v>-</v>
      </c>
    </row>
    <row r="21" spans="1:50" x14ac:dyDescent="0.25">
      <c r="A21" s="12">
        <v>238</v>
      </c>
      <c r="B21" s="13" t="s">
        <v>3</v>
      </c>
      <c r="C21" s="14"/>
      <c r="F21" s="62">
        <v>18</v>
      </c>
      <c r="G21" s="100" t="s">
        <v>3</v>
      </c>
      <c r="H21" s="100">
        <v>18</v>
      </c>
      <c r="I21" s="103">
        <v>238</v>
      </c>
      <c r="J21" s="58">
        <v>18</v>
      </c>
      <c r="K21" s="63" t="s">
        <v>28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4"/>
      <c r="AR21" s="21">
        <f t="shared" ca="1" si="0"/>
        <v>0</v>
      </c>
      <c r="AS21" s="22" t="str">
        <f t="shared" ca="1" si="1"/>
        <v>-</v>
      </c>
      <c r="AU21" s="28">
        <f t="shared" ca="1" si="2"/>
        <v>0</v>
      </c>
      <c r="AV21" s="29">
        <f t="shared" ca="1" si="3"/>
        <v>0</v>
      </c>
      <c r="AW21" s="29">
        <f t="shared" ca="1" si="4"/>
        <v>0</v>
      </c>
      <c r="AX21" s="30" t="str">
        <f ca="1">IF('sem koukej'!$B$7="c",VLOOKUP(AV21,$F$3:$G$28,2,1),IF('sem koukej'!$B$7="f",VLOOKUP(AV21,$J$3:$K$28,2,1),"x"))</f>
        <v>-</v>
      </c>
    </row>
    <row r="22" spans="1:50" x14ac:dyDescent="0.25">
      <c r="A22" s="12">
        <v>70</v>
      </c>
      <c r="B22" s="13"/>
      <c r="C22" s="14"/>
      <c r="F22" s="62">
        <v>19</v>
      </c>
      <c r="G22" s="100" t="s">
        <v>9</v>
      </c>
      <c r="H22" s="100">
        <v>19</v>
      </c>
      <c r="I22" s="103">
        <v>70</v>
      </c>
      <c r="J22" s="58">
        <v>19</v>
      </c>
      <c r="K22" s="63" t="s">
        <v>6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4"/>
      <c r="AR22" s="21">
        <f t="shared" ca="1" si="0"/>
        <v>0</v>
      </c>
      <c r="AS22" s="22" t="str">
        <f t="shared" ca="1" si="1"/>
        <v>-</v>
      </c>
      <c r="AU22" s="28">
        <f t="shared" ca="1" si="2"/>
        <v>0</v>
      </c>
      <c r="AV22" s="29">
        <f t="shared" ca="1" si="3"/>
        <v>0</v>
      </c>
      <c r="AW22" s="29">
        <f t="shared" ca="1" si="4"/>
        <v>0</v>
      </c>
      <c r="AX22" s="30" t="str">
        <f ca="1">IF('sem koukej'!$B$7="c",VLOOKUP(AV22,$F$3:$G$28,2,1),IF('sem koukej'!$B$7="f",VLOOKUP(AV22,$J$3:$K$28,2,1),"x"))</f>
        <v>-</v>
      </c>
    </row>
    <row r="23" spans="1:50" ht="15.75" thickBot="1" x14ac:dyDescent="0.3">
      <c r="A23" s="12">
        <v>22</v>
      </c>
      <c r="B23" s="13" t="s">
        <v>4</v>
      </c>
      <c r="C23" s="14"/>
      <c r="F23" s="62">
        <v>20</v>
      </c>
      <c r="G23" s="100" t="s">
        <v>4</v>
      </c>
      <c r="H23" s="100">
        <v>20</v>
      </c>
      <c r="I23" s="103">
        <v>22</v>
      </c>
      <c r="J23" s="58">
        <v>20</v>
      </c>
      <c r="K23" s="63" t="s"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4"/>
      <c r="AR23" s="23">
        <f t="shared" ca="1" si="0"/>
        <v>0</v>
      </c>
      <c r="AS23" s="24" t="str">
        <f t="shared" ca="1" si="1"/>
        <v>-</v>
      </c>
      <c r="AU23" s="31">
        <f t="shared" ca="1" si="2"/>
        <v>0</v>
      </c>
      <c r="AV23" s="32">
        <f t="shared" ca="1" si="3"/>
        <v>0</v>
      </c>
      <c r="AW23" s="32">
        <f t="shared" ca="1" si="4"/>
        <v>0</v>
      </c>
      <c r="AX23" s="33" t="str">
        <f ca="1">IF('sem koukej'!$B$7="c",VLOOKUP(AV23,$F$3:$G$28,2,1),IF('sem koukej'!$B$7="f",VLOOKUP(AV23,$J$3:$K$28,2,1),"x"))</f>
        <v>-</v>
      </c>
    </row>
    <row r="24" spans="1:50" x14ac:dyDescent="0.25">
      <c r="A24" s="12">
        <v>34</v>
      </c>
      <c r="B24" s="13"/>
      <c r="C24" s="14"/>
      <c r="F24" s="62">
        <v>21</v>
      </c>
      <c r="G24" s="100" t="s">
        <v>10</v>
      </c>
      <c r="H24" s="100">
        <v>21</v>
      </c>
      <c r="I24" s="103">
        <v>34</v>
      </c>
      <c r="J24" s="58">
        <v>21</v>
      </c>
      <c r="K24" s="63" t="s">
        <v>7</v>
      </c>
      <c r="M24" s="2">
        <v>1</v>
      </c>
      <c r="N24" s="2">
        <v>2</v>
      </c>
      <c r="O24" s="2">
        <v>3</v>
      </c>
      <c r="P24" s="2">
        <v>4</v>
      </c>
      <c r="Q24" s="2">
        <v>5</v>
      </c>
      <c r="R24" s="2">
        <v>6</v>
      </c>
      <c r="S24" s="2">
        <v>7</v>
      </c>
      <c r="T24" s="2">
        <v>8</v>
      </c>
      <c r="U24" s="2">
        <v>9</v>
      </c>
      <c r="V24" s="2">
        <v>10</v>
      </c>
      <c r="W24" s="2">
        <v>11</v>
      </c>
      <c r="X24" s="2">
        <v>12</v>
      </c>
      <c r="Y24" s="2">
        <v>13</v>
      </c>
      <c r="Z24" s="2">
        <v>14</v>
      </c>
      <c r="AA24" s="2">
        <v>15</v>
      </c>
      <c r="AB24" s="2">
        <v>16</v>
      </c>
      <c r="AC24" s="2">
        <v>17</v>
      </c>
      <c r="AD24" s="2">
        <v>18</v>
      </c>
      <c r="AE24" s="2">
        <v>19</v>
      </c>
      <c r="AF24" s="2">
        <v>20</v>
      </c>
      <c r="AG24" s="2">
        <v>21</v>
      </c>
      <c r="AH24" s="2">
        <v>22</v>
      </c>
      <c r="AI24" s="2">
        <v>23</v>
      </c>
      <c r="AJ24" s="2">
        <v>24</v>
      </c>
      <c r="AK24" s="2">
        <v>25</v>
      </c>
      <c r="AL24" s="2">
        <v>26</v>
      </c>
      <c r="AM24" s="2">
        <v>27</v>
      </c>
      <c r="AN24" s="2">
        <v>28</v>
      </c>
      <c r="AO24" s="2">
        <v>29</v>
      </c>
      <c r="AP24" s="2">
        <v>30</v>
      </c>
      <c r="AQ24" s="4"/>
      <c r="AR24" s="67"/>
      <c r="AS24" s="67"/>
      <c r="AT24" s="67"/>
      <c r="AU24" s="67"/>
      <c r="AV24" s="67"/>
      <c r="AW24" s="67"/>
      <c r="AX24" s="67"/>
    </row>
    <row r="25" spans="1:50" x14ac:dyDescent="0.25">
      <c r="A25" s="12">
        <v>10</v>
      </c>
      <c r="B25" s="13" t="s">
        <v>5</v>
      </c>
      <c r="C25" s="14"/>
      <c r="F25" s="62">
        <v>22</v>
      </c>
      <c r="G25" s="100" t="s">
        <v>5</v>
      </c>
      <c r="H25" s="100">
        <v>22</v>
      </c>
      <c r="I25" s="103">
        <v>10</v>
      </c>
      <c r="J25" s="58">
        <v>22</v>
      </c>
      <c r="K25" s="63" t="s">
        <v>1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4"/>
      <c r="AR25" s="67"/>
      <c r="AS25" s="67"/>
      <c r="AT25" s="67"/>
      <c r="AU25" s="67"/>
      <c r="AV25" s="67"/>
      <c r="AW25" s="67"/>
      <c r="AX25" s="67"/>
    </row>
    <row r="26" spans="1:50" x14ac:dyDescent="0.25">
      <c r="A26" s="12">
        <v>274</v>
      </c>
      <c r="B26" s="13"/>
      <c r="C26" s="14"/>
      <c r="F26" s="62">
        <v>23</v>
      </c>
      <c r="G26" s="100" t="s">
        <v>28</v>
      </c>
      <c r="H26" s="100">
        <v>23</v>
      </c>
      <c r="I26" s="103">
        <v>274</v>
      </c>
      <c r="J26" s="58">
        <v>23</v>
      </c>
      <c r="K26" s="63" t="s">
        <v>8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4"/>
      <c r="AR26" s="67"/>
      <c r="AS26" s="67"/>
      <c r="AT26" s="67"/>
      <c r="AU26" s="67"/>
      <c r="AV26" s="67"/>
      <c r="AW26" s="67"/>
      <c r="AX26" s="67"/>
    </row>
    <row r="27" spans="1:50" x14ac:dyDescent="0.25">
      <c r="A27" s="12">
        <v>82</v>
      </c>
      <c r="B27" s="13" t="s">
        <v>6</v>
      </c>
      <c r="C27" s="14"/>
      <c r="F27" s="62">
        <v>24</v>
      </c>
      <c r="G27" s="100" t="s">
        <v>6</v>
      </c>
      <c r="H27" s="100">
        <v>24</v>
      </c>
      <c r="I27" s="103">
        <v>82</v>
      </c>
      <c r="J27" s="58">
        <v>24</v>
      </c>
      <c r="K27" s="63" t="s">
        <v>2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4"/>
      <c r="AR27" s="67"/>
      <c r="AS27" s="67"/>
      <c r="AT27" s="67"/>
      <c r="AU27" s="67"/>
      <c r="AV27" s="67"/>
      <c r="AW27" s="67"/>
      <c r="AX27" s="67"/>
    </row>
    <row r="28" spans="1:50" ht="15.75" thickBot="1" x14ac:dyDescent="0.3">
      <c r="A28" s="15">
        <v>76</v>
      </c>
      <c r="B28" s="16" t="s">
        <v>0</v>
      </c>
      <c r="C28" s="17"/>
      <c r="F28" s="64">
        <v>25</v>
      </c>
      <c r="G28" s="101" t="s">
        <v>27</v>
      </c>
      <c r="H28" s="101">
        <v>25</v>
      </c>
      <c r="I28" s="104">
        <v>76</v>
      </c>
      <c r="J28" s="65">
        <v>25</v>
      </c>
      <c r="K28" s="66" t="s">
        <v>53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4"/>
      <c r="AR28" s="67"/>
      <c r="AS28" s="67"/>
      <c r="AT28" s="67"/>
      <c r="AU28" s="67"/>
      <c r="AV28" s="67"/>
      <c r="AW28" s="67"/>
      <c r="AX28" s="67"/>
    </row>
    <row r="29" spans="1:50" x14ac:dyDescent="0.25">
      <c r="G29" s="97" t="s">
        <v>81</v>
      </c>
      <c r="K29" s="98" t="s">
        <v>80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L32"/>
  <sheetViews>
    <sheetView workbookViewId="0">
      <selection activeCell="E43" sqref="E43"/>
    </sheetView>
  </sheetViews>
  <sheetFormatPr defaultRowHeight="15" x14ac:dyDescent="0.25"/>
  <cols>
    <col min="8" max="8" width="4.42578125" customWidth="1"/>
  </cols>
  <sheetData>
    <row r="2" spans="5:12" x14ac:dyDescent="0.25">
      <c r="E2" t="s">
        <v>69</v>
      </c>
    </row>
    <row r="3" spans="5:12" ht="15.75" thickBot="1" x14ac:dyDescent="0.3">
      <c r="E3" t="s">
        <v>70</v>
      </c>
    </row>
    <row r="4" spans="5:12" ht="15.75" thickBot="1" x14ac:dyDescent="0.3">
      <c r="E4" s="41"/>
      <c r="F4" s="42"/>
      <c r="G4" s="42"/>
      <c r="H4" s="42"/>
      <c r="I4" s="42"/>
      <c r="J4" s="42"/>
      <c r="K4" s="42"/>
      <c r="L4" s="43"/>
    </row>
    <row r="5" spans="5:12" x14ac:dyDescent="0.25">
      <c r="E5" s="44"/>
      <c r="F5" s="1"/>
      <c r="G5" s="1"/>
      <c r="H5" s="37"/>
      <c r="I5" s="1"/>
      <c r="J5" s="1"/>
      <c r="K5" s="1"/>
      <c r="L5" s="45"/>
    </row>
    <row r="6" spans="5:12" ht="15.75" thickBot="1" x14ac:dyDescent="0.3">
      <c r="E6" s="44"/>
      <c r="F6" s="1"/>
      <c r="G6" s="1"/>
      <c r="H6" s="38"/>
      <c r="I6" s="1"/>
      <c r="J6" s="1"/>
      <c r="K6" s="1"/>
      <c r="L6" s="45"/>
    </row>
    <row r="7" spans="5:12" ht="15.75" thickBot="1" x14ac:dyDescent="0.3">
      <c r="E7" s="44"/>
      <c r="F7" s="49">
        <f>SUM(K7:K16)</f>
        <v>575</v>
      </c>
      <c r="G7" s="40"/>
      <c r="H7" s="53">
        <f>MOD(F7,3)</f>
        <v>2</v>
      </c>
      <c r="I7" s="1"/>
      <c r="J7" s="52">
        <v>2</v>
      </c>
      <c r="K7" s="1">
        <f>J7*2</f>
        <v>4</v>
      </c>
      <c r="L7" s="45"/>
    </row>
    <row r="8" spans="5:12" x14ac:dyDescent="0.25">
      <c r="E8" s="44"/>
      <c r="F8" s="3"/>
      <c r="G8" s="3"/>
      <c r="H8" s="53"/>
      <c r="I8" s="1"/>
      <c r="J8" s="1"/>
      <c r="K8" s="1"/>
      <c r="L8" s="45"/>
    </row>
    <row r="9" spans="5:12" x14ac:dyDescent="0.25">
      <c r="E9" s="44"/>
      <c r="F9" s="5">
        <f>(F7-MOD(F7,3))/3</f>
        <v>191</v>
      </c>
      <c r="G9" s="5"/>
      <c r="H9" s="53">
        <f>MOD(F9,2)*2</f>
        <v>2</v>
      </c>
      <c r="I9" s="1"/>
      <c r="J9" s="34">
        <v>1</v>
      </c>
      <c r="K9" s="1">
        <f>J9*1</f>
        <v>1</v>
      </c>
      <c r="L9" s="45"/>
    </row>
    <row r="10" spans="5:12" x14ac:dyDescent="0.25">
      <c r="E10" s="44"/>
      <c r="F10" s="5">
        <f>(F9-MOD(F9,2))/2</f>
        <v>95</v>
      </c>
      <c r="G10" s="5"/>
      <c r="H10" s="53">
        <f>MOD(F10,2)*2</f>
        <v>2</v>
      </c>
      <c r="I10" s="1"/>
      <c r="J10" s="35">
        <v>1</v>
      </c>
      <c r="K10" s="1">
        <f>J10*6</f>
        <v>6</v>
      </c>
      <c r="L10" s="45"/>
    </row>
    <row r="11" spans="5:12" x14ac:dyDescent="0.25">
      <c r="E11" s="44"/>
      <c r="F11" s="5">
        <f t="shared" ref="F11" si="0">(F10-MOD(F10,2))/2</f>
        <v>47</v>
      </c>
      <c r="G11" s="5"/>
      <c r="H11" s="53">
        <f>MOD(F11,2)*2</f>
        <v>2</v>
      </c>
      <c r="I11" s="1"/>
      <c r="J11" s="36">
        <v>1</v>
      </c>
      <c r="K11" s="1">
        <f>J11*12</f>
        <v>12</v>
      </c>
      <c r="L11" s="45"/>
    </row>
    <row r="12" spans="5:12" x14ac:dyDescent="0.25">
      <c r="E12" s="44"/>
      <c r="F12" s="5"/>
      <c r="G12" s="5"/>
      <c r="H12" s="53"/>
      <c r="I12" s="1"/>
      <c r="J12" s="1"/>
      <c r="K12" s="1"/>
      <c r="L12" s="45"/>
    </row>
    <row r="13" spans="5:12" x14ac:dyDescent="0.25">
      <c r="E13" s="44"/>
      <c r="F13" s="5">
        <f>(F11-MOD(F11,2))/2</f>
        <v>23</v>
      </c>
      <c r="G13" s="5"/>
      <c r="H13" s="53">
        <f>MOD(F13,2)*2</f>
        <v>2</v>
      </c>
      <c r="I13" s="1"/>
      <c r="J13" s="34">
        <v>1</v>
      </c>
      <c r="K13" s="1">
        <f>J13*24</f>
        <v>24</v>
      </c>
      <c r="L13" s="45"/>
    </row>
    <row r="14" spans="5:12" x14ac:dyDescent="0.25">
      <c r="E14" s="44"/>
      <c r="F14" s="5">
        <f>(F13-MOD(F13,2))/2</f>
        <v>11</v>
      </c>
      <c r="G14" s="5"/>
      <c r="H14" s="53">
        <f>MOD(F14,2)*2</f>
        <v>2</v>
      </c>
      <c r="I14" s="1"/>
      <c r="J14" s="35">
        <v>1</v>
      </c>
      <c r="K14" s="1">
        <f>J14*48</f>
        <v>48</v>
      </c>
      <c r="L14" s="45"/>
    </row>
    <row r="15" spans="5:12" x14ac:dyDescent="0.25">
      <c r="E15" s="44"/>
      <c r="F15" s="5">
        <f>(F14-MOD(F14,2))/2</f>
        <v>5</v>
      </c>
      <c r="G15" s="5"/>
      <c r="H15" s="53">
        <f>MOD(F15,3)</f>
        <v>2</v>
      </c>
      <c r="I15" s="1"/>
      <c r="J15" s="50">
        <v>2</v>
      </c>
      <c r="K15" s="1">
        <f>J15*96</f>
        <v>192</v>
      </c>
      <c r="L15" s="45"/>
    </row>
    <row r="16" spans="5:12" x14ac:dyDescent="0.25">
      <c r="E16" s="44"/>
      <c r="F16" s="5">
        <f>(F15-MOD(F15,3))/3</f>
        <v>1</v>
      </c>
      <c r="G16" s="5"/>
      <c r="H16" s="53">
        <f>MOD(F16,3)</f>
        <v>1</v>
      </c>
      <c r="I16" s="1"/>
      <c r="J16" s="51">
        <v>1</v>
      </c>
      <c r="K16" s="1">
        <f>J16*288</f>
        <v>288</v>
      </c>
      <c r="L16" s="45"/>
    </row>
    <row r="17" spans="5:12" x14ac:dyDescent="0.25">
      <c r="E17" s="44"/>
      <c r="F17" s="1"/>
      <c r="G17" s="1"/>
      <c r="H17" s="38"/>
      <c r="I17" s="1"/>
      <c r="J17" s="1"/>
      <c r="K17" s="1"/>
      <c r="L17" s="45"/>
    </row>
    <row r="18" spans="5:12" ht="15.75" thickBot="1" x14ac:dyDescent="0.3">
      <c r="E18" s="44"/>
      <c r="F18" s="1"/>
      <c r="G18" s="1"/>
      <c r="H18" s="39"/>
      <c r="I18" s="1"/>
      <c r="J18" s="1"/>
      <c r="K18" s="1"/>
      <c r="L18" s="45"/>
    </row>
    <row r="19" spans="5:12" ht="15.75" thickBot="1" x14ac:dyDescent="0.3">
      <c r="E19" s="46"/>
      <c r="F19" s="47"/>
      <c r="G19" s="47"/>
      <c r="H19" s="47"/>
      <c r="I19" s="47"/>
      <c r="J19" s="47"/>
      <c r="K19" s="47"/>
      <c r="L19" s="48"/>
    </row>
    <row r="20" spans="5:12" x14ac:dyDescent="0.25">
      <c r="E20" t="s">
        <v>63</v>
      </c>
    </row>
    <row r="21" spans="5:12" x14ac:dyDescent="0.25">
      <c r="E21" t="s">
        <v>64</v>
      </c>
    </row>
    <row r="22" spans="5:12" x14ac:dyDescent="0.25">
      <c r="E22" t="s">
        <v>65</v>
      </c>
    </row>
    <row r="25" spans="5:12" ht="15.75" thickBot="1" x14ac:dyDescent="0.3"/>
    <row r="26" spans="5:12" x14ac:dyDescent="0.25">
      <c r="G26" s="41"/>
      <c r="H26" s="42"/>
      <c r="I26" s="43"/>
    </row>
    <row r="27" spans="5:12" x14ac:dyDescent="0.25">
      <c r="G27" s="44"/>
      <c r="H27" s="1">
        <v>0</v>
      </c>
      <c r="I27" s="45"/>
    </row>
    <row r="28" spans="5:12" x14ac:dyDescent="0.25">
      <c r="G28" s="44"/>
      <c r="H28" s="1">
        <v>2</v>
      </c>
      <c r="I28" s="45"/>
    </row>
    <row r="29" spans="5:12" ht="15.75" thickBot="1" x14ac:dyDescent="0.3">
      <c r="G29" s="46"/>
      <c r="H29" s="47"/>
      <c r="I29" s="48"/>
    </row>
    <row r="30" spans="5:12" x14ac:dyDescent="0.25">
      <c r="G30" t="s">
        <v>66</v>
      </c>
    </row>
    <row r="31" spans="5:12" x14ac:dyDescent="0.25">
      <c r="G31" t="s">
        <v>67</v>
      </c>
    </row>
    <row r="32" spans="5:12" x14ac:dyDescent="0.25">
      <c r="G32" t="s">
        <v>68</v>
      </c>
    </row>
  </sheetData>
  <conditionalFormatting sqref="H7:H16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7:H2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sem koukej</vt:lpstr>
      <vt:lpstr>učitel</vt:lpstr>
      <vt:lpstr>šťoura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2017-12-09T00:06:10Z</dcterms:modified>
</cp:coreProperties>
</file>